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15" windowHeight="8835" activeTab="1"/>
  </bookViews>
  <sheets>
    <sheet name="Θετική" sheetId="1" r:id="rId1"/>
    <sheet name="Θεωρητική" sheetId="2" r:id="rId2"/>
    <sheet name="Τεχνολογική" sheetId="3" r:id="rId3"/>
    <sheet name="Μαθήματα" sheetId="4" r:id="rId4"/>
  </sheets>
  <definedNames>
    <definedName name="_xlnm.Print_Area" localSheetId="0">'Θετική'!$B$2:$Y$26</definedName>
    <definedName name="_xlnm.Print_Area" localSheetId="1">'Θεωρητική'!$A$1:$W$30</definedName>
  </definedNames>
  <calcPr fullCalcOnLoad="1"/>
</workbook>
</file>

<file path=xl/sharedStrings.xml><?xml version="1.0" encoding="utf-8"?>
<sst xmlns="http://schemas.openxmlformats.org/spreadsheetml/2006/main" count="294" uniqueCount="108">
  <si>
    <t>Μ.Ο</t>
  </si>
  <si>
    <t>Γραπτά</t>
  </si>
  <si>
    <t>Μαθήματα</t>
  </si>
  <si>
    <t>Ιστορία</t>
  </si>
  <si>
    <t>Φυσική</t>
  </si>
  <si>
    <t>ΤΑΞΗ  Γ</t>
  </si>
  <si>
    <t>Ν.Γλώσσα</t>
  </si>
  <si>
    <t>Βιολογία</t>
  </si>
  <si>
    <t>Γεν. Βαθμός Πρόσβασης  =</t>
  </si>
  <si>
    <t>1o Βασικό μάθημα</t>
  </si>
  <si>
    <t>2ο  Βασικό Μάθημα</t>
  </si>
  <si>
    <t>Σύνολο Μορίων =</t>
  </si>
  <si>
    <t>Μαθηματικά</t>
  </si>
  <si>
    <t>Χημεία</t>
  </si>
  <si>
    <t>Αρχ.Οικ.Θεωρ</t>
  </si>
  <si>
    <t>Βα.Πρόσβ</t>
  </si>
  <si>
    <t>Λατινικά</t>
  </si>
  <si>
    <t>Αρχαία</t>
  </si>
  <si>
    <t>1ο  Επιστημονοκό Πεδίο</t>
  </si>
  <si>
    <t>2ο  Επιστημονοκό Πεδίο</t>
  </si>
  <si>
    <t>3ο  Επιστημονοκό Πεδίο</t>
  </si>
  <si>
    <t>4ο  Επιστημονοκό Πεδίο</t>
  </si>
  <si>
    <t>5ο  Επιστημονοκό Πεδίο</t>
  </si>
  <si>
    <r>
      <t xml:space="preserve">    πρέπει  στη θέση του γραπτού βαθμού να βάλει </t>
    </r>
    <r>
      <rPr>
        <sz val="10"/>
        <color indexed="12"/>
        <rFont val="Arial Narrow"/>
        <family val="2"/>
      </rPr>
      <t>0 ή κενό</t>
    </r>
  </si>
  <si>
    <r>
      <t>2)</t>
    </r>
    <r>
      <rPr>
        <sz val="10"/>
        <rFont val="Arial Narrow"/>
        <family val="0"/>
      </rPr>
      <t xml:space="preserve">  Αν ο υποψήφιος δεν εξετάζεται στο μάθημα </t>
    </r>
    <r>
      <rPr>
        <sz val="10"/>
        <color indexed="10"/>
        <rFont val="Arial Narrow"/>
        <family val="2"/>
      </rPr>
      <t>Αρχές οικ. Θεωρίας</t>
    </r>
  </si>
  <si>
    <t xml:space="preserve">      Βαθμός Πρόσβασης  Γ  =</t>
  </si>
  <si>
    <t>ΠΙΝΑΚΑΣ ΙΙ</t>
  </si>
  <si>
    <t>ΕΞΕΤΑΖΟΜΕΝΑ ΜΑΘΗΜΑΤΑ &amp; ΜΑΘΗΜΑΤΑ ΑΥΞΗΜΕΝΗΣ ΒΑΡΥΤΗΤΑΣ ΑΝΑ ΚΑΤΕΥΘΥΝΣΗ ΚΑΙ ΠΕΔΙΟ</t>
  </si>
  <si>
    <t>ΜΕ ΤΟΥΣ ΑΝΤΙΣΤΟΙΧΟΥΣ ΣΥΝΤΕΛΕΣΤΕΣ ΒΑΡΥΤΗΤΑΣ</t>
  </si>
  <si>
    <t>ΕΠΙΣΤΗΜΟΝΙΚΑ ΠΕΔΙΑ</t>
  </si>
  <si>
    <t>ΚΑΤΕΥΘΥΝΣΕΙΣ</t>
  </si>
  <si>
    <t>ΘΕΩΡΗΤΙΚΗ</t>
  </si>
  <si>
    <t>ΘΕΤΙΚΗ</t>
  </si>
  <si>
    <t>ΤΕΧΝΟΛΟΓΙΚΗ</t>
  </si>
  <si>
    <t>ΚΥΚΛΟΣ ΠΛΗΡΟΦΟΡΙΚΗΣ</t>
  </si>
  <si>
    <t>ΚΥΚΛΟΣ ΤΕΧΝΟΛΟΓΙΑΣ</t>
  </si>
  <si>
    <r>
      <t>1</t>
    </r>
    <r>
      <rPr>
        <b/>
        <i/>
        <vertAlign val="superscript"/>
        <sz val="10"/>
        <rFont val="Arial Greek"/>
        <family val="0"/>
      </rPr>
      <t>ο</t>
    </r>
  </si>
  <si>
    <t>ΑΝΘΡΩΠΙΣΤΙΚΕΣ, ΝΟΜΙΚΕΣ &amp; ΚΟΙΝΩΝΙΚΕΣ ΕΠΙΣΤΗΜΕΣ</t>
  </si>
  <si>
    <t>1. ΑΡΧΑΙΑ ΕΛΛΗΝΙΚΑ        (1,3)</t>
  </si>
  <si>
    <t>1. ΜΑΘΗΜΑΤΙΚΑ</t>
  </si>
  <si>
    <t>2. ΙΣΤΟΡΙΑ                            (0,7)</t>
  </si>
  <si>
    <t>2. ΦΥΣΙΚΗ</t>
  </si>
  <si>
    <t>3. ΝΕΟΕΛ. ΛΟΓΟΤΕΧΝΙΑ</t>
  </si>
  <si>
    <t>3. ΧΗΜΕΙΑ</t>
  </si>
  <si>
    <t>3. ΑΝΑΠΤΥΞΗ ΕΦΑΡΜΟΓΩΝ</t>
  </si>
  <si>
    <t>3. ΧΗΜΕΙΑ - ΒΙΟΧΗΜΕΙΑ</t>
  </si>
  <si>
    <t>4. ΛΑΤΙΝΙΚΑ</t>
  </si>
  <si>
    <t>4. ΒΙΟΛΟΓΙΑ</t>
  </si>
  <si>
    <t>4. ΔΙΟΙΚΗΣΗ ΕΠΙΧΕΙΡΗΣΕΩΝ</t>
  </si>
  <si>
    <t>4. ΗΛΕΚΤΡΟΛΟΓΙΑ</t>
  </si>
  <si>
    <t>5. Νεοελλ. Γλώσσα (Γ.Π.)</t>
  </si>
  <si>
    <t>5. Νεοελ. Γλώσσα (Γ.Π.)      (0.9)</t>
  </si>
  <si>
    <t>5. Νεοελ. Γλώσσα (Γ.Π.)          (0.9)</t>
  </si>
  <si>
    <t>5. Νεοελ. Γλώσσα (Γ.Π.)        (0.9)</t>
  </si>
  <si>
    <t>6. Ελεύθερη Επιλογή (Γ.Π)</t>
  </si>
  <si>
    <t>6. Νεότ. Ελλ. Ιστορία (Γ.Π.) (0.4)</t>
  </si>
  <si>
    <t>6. Νεότ. Ελλ. Ιστορία (Γ.Π.)     (0.4)</t>
  </si>
  <si>
    <t>6. Νεότ. Ελλ. Ιστορία (Γ.Π.)   (0.4)</t>
  </si>
  <si>
    <r>
      <t>2</t>
    </r>
    <r>
      <rPr>
        <b/>
        <i/>
        <vertAlign val="superscript"/>
        <sz val="10"/>
        <rFont val="Arial Greek"/>
        <family val="0"/>
      </rPr>
      <t>ο</t>
    </r>
  </si>
  <si>
    <t>ΘΕΤΙΚΕΣ ΕΠΙΣΤΗΜΕΣ</t>
  </si>
  <si>
    <t xml:space="preserve">1. ΑΡΧΑΙΑ ΕΛΛΗΝΙΚΑ </t>
  </si>
  <si>
    <t>1. ΜΑΘΗΜΑΤΙΚΑ                  (1,3)</t>
  </si>
  <si>
    <t>1. ΜΑΘΗΜΑΤΙΚΑ                       (1,3)</t>
  </si>
  <si>
    <t>1. ΜΑΘΗΜΑΤΙΚΑ                     (1,3)</t>
  </si>
  <si>
    <t>2. ΙΣΤΟΡΙΑ</t>
  </si>
  <si>
    <t>2. ΦΥΣΙΚΗ                             (0.7)</t>
  </si>
  <si>
    <t>2. ΦΥΣΙΚΗ                                  (0,7)</t>
  </si>
  <si>
    <t>2. ΦΥΣΙΚΗ                                (0,7)</t>
  </si>
  <si>
    <t>5. Μαθ/κά-Στατ/κή (Γ.Π.)   (0,9)</t>
  </si>
  <si>
    <t>5. Νεοελ. Γλώσσα (Γ.Π.)</t>
  </si>
  <si>
    <t>6. Νεοελ. Γλώσσα (Γ.Π)   (0,4)</t>
  </si>
  <si>
    <t>6. Ελεύθερη επιλογή (Γ.Π.)</t>
  </si>
  <si>
    <r>
      <t>3</t>
    </r>
    <r>
      <rPr>
        <b/>
        <i/>
        <vertAlign val="superscript"/>
        <sz val="10"/>
        <rFont val="Arial Greek"/>
        <family val="0"/>
      </rPr>
      <t>ο</t>
    </r>
  </si>
  <si>
    <t>ΕΠΙΣΤΗΜΕΣ ΥΓΕΙΑΣ</t>
  </si>
  <si>
    <t xml:space="preserve">1. ΜΑΘΗΜΑΤΙΚΑ </t>
  </si>
  <si>
    <t xml:space="preserve">2. ΦΥΣΙΚΗ    </t>
  </si>
  <si>
    <t>3. ΒΙΟΛΟΓΙΑ                         (1,3)</t>
  </si>
  <si>
    <t>4. ΧΗΜΕΙΑ                            (0,7)</t>
  </si>
  <si>
    <t>5. Βιολογία (Γ.Π.)               (0,9)</t>
  </si>
  <si>
    <t>5. Βιολογία (Γ.Π.)                      (0,9)</t>
  </si>
  <si>
    <t>5. Βιολογία (Γ.Π.)                    (0,9)</t>
  </si>
  <si>
    <t>6. Νεοελ. Γλώσσα (Γ.Π.)           (0,4)</t>
  </si>
  <si>
    <t>6. Νεοελ. Γλώσσα (Γ.Π.)         (0,4)</t>
  </si>
  <si>
    <r>
      <t>4</t>
    </r>
    <r>
      <rPr>
        <b/>
        <i/>
        <vertAlign val="superscript"/>
        <sz val="10"/>
        <rFont val="Arial Greek"/>
        <family val="0"/>
      </rPr>
      <t>ο</t>
    </r>
  </si>
  <si>
    <t>ΤΕΧΝΟΛΟΓΙΚΕΣ ΕΠΙΣΤΗΜΕΣ</t>
  </si>
  <si>
    <r>
      <t>5</t>
    </r>
    <r>
      <rPr>
        <b/>
        <i/>
        <vertAlign val="superscript"/>
        <sz val="10"/>
        <rFont val="Arial Greek"/>
        <family val="0"/>
      </rPr>
      <t>ο</t>
    </r>
  </si>
  <si>
    <t>ΕΠΙΣΤΗΜΕΣ ΟΙΚΟΝΟΜΙΑΣ &amp; ΔΙΟΙΚΗΣΗΣ</t>
  </si>
  <si>
    <t>5. Νεοελ. Γλώσσα (Γ.Π) (0,4)</t>
  </si>
  <si>
    <t>6. Αρχές Οικ. Θεωρίας (Ε) (1,3)</t>
  </si>
  <si>
    <t>6. Αρχές Οικ. Θεωρίας (Ε)     (1,3)</t>
  </si>
  <si>
    <t>6. Αρχές Οικ. Θεωρίας (Ε)   (1,3)</t>
  </si>
  <si>
    <t>7. Μαθ/κά-Στατ/κή (Γ.Π.)     (0,7)</t>
  </si>
  <si>
    <t>7. Μαθ/κά-Στατ/κή (Γ.Π.)         (0,7)</t>
  </si>
  <si>
    <t>7. Μαθ/κά-Στατ/κή (Γ.Π.)       (0,7)</t>
  </si>
  <si>
    <t xml:space="preserve">             μαθήματα Κατεύθυνσης</t>
  </si>
  <si>
    <t xml:space="preserve">1. ΜΑΘΗΜΑΤΙΚΑ                  </t>
  </si>
  <si>
    <t xml:space="preserve">2. ΦΥΣΙΚΗ                             </t>
  </si>
  <si>
    <t>Παρατήρηση</t>
  </si>
  <si>
    <r>
      <t>1)</t>
    </r>
    <r>
      <rPr>
        <sz val="10"/>
        <rFont val="Arial Narrow"/>
        <family val="0"/>
      </rPr>
      <t xml:space="preserve">   Πρέπει </t>
    </r>
    <r>
      <rPr>
        <sz val="10"/>
        <color indexed="10"/>
        <rFont val="Arial Narrow"/>
        <family val="2"/>
      </rPr>
      <t>μόνο</t>
    </r>
    <r>
      <rPr>
        <sz val="10"/>
        <rFont val="Arial Narrow"/>
        <family val="0"/>
      </rPr>
      <t xml:space="preserve"> να εισάγετε τους προφορικούς και τους γραπτούς βαθμούς σας</t>
    </r>
  </si>
  <si>
    <r>
      <t xml:space="preserve">            2. Με</t>
    </r>
    <r>
      <rPr>
        <b/>
        <sz val="10"/>
        <rFont val="Arial Narrow"/>
        <family val="2"/>
      </rPr>
      <t xml:space="preserve"> </t>
    </r>
    <r>
      <rPr>
        <b/>
        <sz val="10"/>
        <color indexed="12"/>
        <rFont val="Arial Narrow"/>
        <family val="2"/>
      </rPr>
      <t>μπλε</t>
    </r>
    <r>
      <rPr>
        <sz val="10"/>
        <rFont val="Arial Narrow"/>
        <family val="0"/>
      </rPr>
      <t xml:space="preserve"> χρώμα σημειώνονται τα αυξημένης βαρύτητας μαθήματα Γενικής Παιδείας, τα οποία αντικαθιστούν τα αυξημένης βαρύτητας</t>
    </r>
  </si>
  <si>
    <r>
      <t xml:space="preserve">ΣΗΜΕΙΩΣΗ:  1. Με </t>
    </r>
    <r>
      <rPr>
        <b/>
        <sz val="10"/>
        <color indexed="21"/>
        <rFont val="Arial Narrow"/>
        <family val="2"/>
      </rPr>
      <t>πράσινο</t>
    </r>
    <r>
      <rPr>
        <sz val="10"/>
        <rFont val="Arial Narrow"/>
        <family val="0"/>
      </rPr>
      <t xml:space="preserve"> χρώμα σημειώνονστι τα αυξημένης βαρύτητας μαθήματα Κατεύθυνσης.</t>
    </r>
  </si>
  <si>
    <t>Α Τετρ</t>
  </si>
  <si>
    <t>Β Τετρ</t>
  </si>
  <si>
    <t xml:space="preserve">2ο επιλεγόμενο  μάθημα </t>
  </si>
  <si>
    <t>Νεοελ Λογοτεχνία</t>
  </si>
  <si>
    <t>Αρχές Οργάνωσης</t>
  </si>
  <si>
    <t>Ανάπτηξη Εφαρμογών</t>
  </si>
  <si>
    <t>Προσαρ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</si>
</sst>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Ευρώ&quot;;\-#,##0\ &quot;Ευρώ&quot;"/>
    <numFmt numFmtId="165" formatCode="#,##0\ &quot;Ευρώ&quot;;[Red]\-#,##0\ &quot;Ευρώ&quot;"/>
    <numFmt numFmtId="166" formatCode="#,##0.00\ &quot;Ευρώ&quot;;\-#,##0.00\ &quot;Ευρώ&quot;"/>
    <numFmt numFmtId="167" formatCode="#,##0.00\ &quot;Ευρώ&quot;;[Red]\-#,##0.00\ &quot;Ευρώ&quot;"/>
    <numFmt numFmtId="168" formatCode="_-* #,##0\ &quot;Ευρώ&quot;_-;\-* #,##0\ &quot;Ευρώ&quot;_-;_-* &quot;-&quot;\ &quot;Ευρώ&quot;_-;_-@_-"/>
    <numFmt numFmtId="169" formatCode="_-* #,##0\ _Ε_υ_ρ_ώ_-;\-* #,##0\ _Ε_υ_ρ_ώ_-;_-* &quot;-&quot;\ _Ε_υ_ρ_ώ_-;_-@_-"/>
    <numFmt numFmtId="170" formatCode="_-* #,##0.00\ &quot;Ευρώ&quot;_-;\-* #,##0.00\ &quot;Ευρώ&quot;_-;_-* &quot;-&quot;??\ &quot;Ευρώ&quot;_-;_-@_-"/>
    <numFmt numFmtId="171" formatCode="_-* #,##0.00\ _Ε_υ_ρ_ώ_-;\-* #,##0.00\ _Ε_υ_ρ_ώ_-;_-* &quot;-&quot;??\ _Ε_υ_ρ_ώ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"/>
    <numFmt numFmtId="181" formatCode="#,##0.0"/>
  </numFmts>
  <fonts count="61">
    <font>
      <sz val="10"/>
      <name val="Arial Narrow"/>
      <family val="0"/>
    </font>
    <font>
      <b/>
      <sz val="10"/>
      <name val="Arial Narrow"/>
      <family val="2"/>
    </font>
    <font>
      <sz val="10"/>
      <color indexed="10"/>
      <name val="Arial Narrow"/>
      <family val="2"/>
    </font>
    <font>
      <sz val="10"/>
      <color indexed="16"/>
      <name val="Arial Narrow"/>
      <family val="2"/>
    </font>
    <font>
      <b/>
      <sz val="12"/>
      <color indexed="10"/>
      <name val="Arial Narrow"/>
      <family val="2"/>
    </font>
    <font>
      <sz val="10"/>
      <color indexed="12"/>
      <name val="Arial Narrow"/>
      <family val="2"/>
    </font>
    <font>
      <b/>
      <sz val="12"/>
      <color indexed="48"/>
      <name val="Arial Narrow"/>
      <family val="2"/>
    </font>
    <font>
      <u val="single"/>
      <sz val="10"/>
      <color indexed="10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10"/>
      <color indexed="52"/>
      <name val="Arial Narrow"/>
      <family val="2"/>
    </font>
    <font>
      <b/>
      <sz val="11"/>
      <color indexed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sz val="10"/>
      <color indexed="18"/>
      <name val="Arial Narrow"/>
      <family val="0"/>
    </font>
    <font>
      <b/>
      <u val="single"/>
      <sz val="10"/>
      <color indexed="18"/>
      <name val="Arial Narrow"/>
      <family val="0"/>
    </font>
    <font>
      <u val="single"/>
      <sz val="10"/>
      <color indexed="18"/>
      <name val="Arial Narrow"/>
      <family val="0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 Greek"/>
      <family val="0"/>
    </font>
    <font>
      <b/>
      <i/>
      <sz val="9"/>
      <name val="Arial Greek"/>
      <family val="0"/>
    </font>
    <font>
      <b/>
      <i/>
      <sz val="10"/>
      <name val="Arial Greek"/>
      <family val="0"/>
    </font>
    <font>
      <b/>
      <i/>
      <vertAlign val="superscript"/>
      <sz val="10"/>
      <name val="Arial Greek"/>
      <family val="0"/>
    </font>
    <font>
      <b/>
      <sz val="9"/>
      <name val="Arial Greek"/>
      <family val="0"/>
    </font>
    <font>
      <sz val="9"/>
      <name val="Arial Greek"/>
      <family val="0"/>
    </font>
    <font>
      <b/>
      <sz val="10"/>
      <color indexed="21"/>
      <name val="Arial Narrow"/>
      <family val="2"/>
    </font>
    <font>
      <b/>
      <sz val="10"/>
      <color indexed="1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8" fillId="28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31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0" fillId="28" borderId="1" applyNumberFormat="0" applyAlignment="0" applyProtection="0"/>
  </cellStyleXfs>
  <cellXfs count="11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0" borderId="0" xfId="0" applyFont="1" applyFill="1" applyBorder="1" applyAlignment="1">
      <alignment/>
    </xf>
    <xf numFmtId="4" fontId="0" fillId="34" borderId="10" xfId="0" applyNumberFormat="1" applyFill="1" applyBorder="1" applyAlignment="1">
      <alignment/>
    </xf>
    <xf numFmtId="4" fontId="0" fillId="35" borderId="10" xfId="0" applyNumberForma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33" borderId="0" xfId="0" applyNumberForma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right"/>
    </xf>
    <xf numFmtId="0" fontId="0" fillId="0" borderId="10" xfId="0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34" borderId="10" xfId="0" applyFont="1" applyFill="1" applyBorder="1" applyAlignment="1" applyProtection="1" quotePrefix="1">
      <alignment horizontal="center" vertical="center"/>
      <protection locked="0"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11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6" xfId="0" applyBorder="1" applyAlignment="1">
      <alignment/>
    </xf>
    <xf numFmtId="0" fontId="1" fillId="0" borderId="10" xfId="0" applyFont="1" applyBorder="1" applyAlignment="1">
      <alignment/>
    </xf>
    <xf numFmtId="181" fontId="12" fillId="0" borderId="10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2" fontId="4" fillId="0" borderId="10" xfId="0" applyNumberFormat="1" applyFont="1" applyBorder="1" applyAlignment="1">
      <alignment horizontal="center" vertical="center"/>
    </xf>
    <xf numFmtId="181" fontId="0" fillId="35" borderId="10" xfId="0" applyNumberForma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3" fontId="0" fillId="0" borderId="0" xfId="0" applyNumberFormat="1" applyAlignment="1">
      <alignment/>
    </xf>
    <xf numFmtId="0" fontId="24" fillId="0" borderId="18" xfId="0" applyFont="1" applyFill="1" applyBorder="1" applyAlignment="1">
      <alignment vertical="top"/>
    </xf>
    <xf numFmtId="3" fontId="6" fillId="0" borderId="0" xfId="0" applyNumberFormat="1" applyFont="1" applyBorder="1" applyAlignment="1">
      <alignment/>
    </xf>
    <xf numFmtId="0" fontId="0" fillId="0" borderId="0" xfId="0" applyAlignment="1">
      <alignment vertical="top"/>
    </xf>
    <xf numFmtId="0" fontId="24" fillId="0" borderId="11" xfId="0" applyFont="1" applyFill="1" applyBorder="1" applyAlignment="1">
      <alignment vertical="top"/>
    </xf>
    <xf numFmtId="0" fontId="24" fillId="0" borderId="19" xfId="0" applyFont="1" applyFill="1" applyBorder="1" applyAlignment="1">
      <alignment vertical="top"/>
    </xf>
    <xf numFmtId="0" fontId="24" fillId="0" borderId="20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23" fillId="36" borderId="19" xfId="0" applyFont="1" applyFill="1" applyBorder="1" applyAlignment="1">
      <alignment vertical="top"/>
    </xf>
    <xf numFmtId="0" fontId="23" fillId="36" borderId="20" xfId="0" applyFont="1" applyFill="1" applyBorder="1" applyAlignment="1">
      <alignment vertical="top"/>
    </xf>
    <xf numFmtId="0" fontId="23" fillId="37" borderId="18" xfId="0" applyFont="1" applyFill="1" applyBorder="1" applyAlignment="1">
      <alignment vertical="top"/>
    </xf>
    <xf numFmtId="0" fontId="23" fillId="37" borderId="10" xfId="0" applyFont="1" applyFill="1" applyBorder="1" applyAlignment="1">
      <alignment vertical="top"/>
    </xf>
    <xf numFmtId="0" fontId="23" fillId="37" borderId="21" xfId="0" applyFont="1" applyFill="1" applyBorder="1" applyAlignment="1">
      <alignment vertical="top"/>
    </xf>
    <xf numFmtId="0" fontId="23" fillId="37" borderId="19" xfId="0" applyFont="1" applyFill="1" applyBorder="1" applyAlignment="1">
      <alignment vertical="top"/>
    </xf>
    <xf numFmtId="0" fontId="23" fillId="37" borderId="22" xfId="0" applyFont="1" applyFill="1" applyBorder="1" applyAlignment="1">
      <alignment vertical="top"/>
    </xf>
    <xf numFmtId="0" fontId="20" fillId="0" borderId="23" xfId="0" applyFont="1" applyBorder="1" applyAlignment="1">
      <alignment horizontal="center" vertical="top" wrapText="1"/>
    </xf>
    <xf numFmtId="0" fontId="20" fillId="0" borderId="24" xfId="0" applyFont="1" applyBorder="1" applyAlignment="1">
      <alignment horizontal="center" vertical="top" wrapText="1"/>
    </xf>
    <xf numFmtId="0" fontId="23" fillId="37" borderId="25" xfId="0" applyFont="1" applyFill="1" applyBorder="1" applyAlignment="1">
      <alignment vertical="top"/>
    </xf>
    <xf numFmtId="0" fontId="23" fillId="37" borderId="26" xfId="0" applyFont="1" applyFill="1" applyBorder="1" applyAlignment="1">
      <alignment vertical="top"/>
    </xf>
    <xf numFmtId="0" fontId="23" fillId="37" borderId="27" xfId="0" applyFont="1" applyFill="1" applyBorder="1" applyAlignment="1">
      <alignment vertical="top"/>
    </xf>
    <xf numFmtId="0" fontId="0" fillId="38" borderId="10" xfId="0" applyFill="1" applyBorder="1" applyAlignment="1" applyProtection="1">
      <alignment horizontal="center" vertical="center"/>
      <protection locked="0"/>
    </xf>
    <xf numFmtId="0" fontId="0" fillId="38" borderId="10" xfId="0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5" fillId="38" borderId="10" xfId="0" applyFont="1" applyFill="1" applyBorder="1" applyAlignment="1" applyProtection="1">
      <alignment horizontal="center" vertical="center"/>
      <protection locked="0"/>
    </xf>
    <xf numFmtId="181" fontId="12" fillId="38" borderId="1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33" borderId="0" xfId="0" applyFont="1" applyFill="1" applyBorder="1" applyAlignment="1">
      <alignment/>
    </xf>
    <xf numFmtId="1" fontId="4" fillId="0" borderId="0" xfId="0" applyNumberFormat="1" applyFont="1" applyBorder="1" applyAlignment="1">
      <alignment horizontal="center" vertical="center"/>
    </xf>
    <xf numFmtId="0" fontId="1" fillId="38" borderId="28" xfId="0" applyFont="1" applyFill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0" fontId="0" fillId="0" borderId="14" xfId="0" applyFill="1" applyBorder="1" applyAlignment="1">
      <alignment/>
    </xf>
    <xf numFmtId="0" fontId="0" fillId="33" borderId="14" xfId="0" applyFill="1" applyBorder="1" applyAlignment="1">
      <alignment/>
    </xf>
    <xf numFmtId="0" fontId="12" fillId="0" borderId="29" xfId="0" applyFont="1" applyBorder="1" applyAlignment="1">
      <alignment horizontal="left"/>
    </xf>
    <xf numFmtId="0" fontId="12" fillId="0" borderId="28" xfId="0" applyFont="1" applyBorder="1" applyAlignment="1">
      <alignment horizontal="left"/>
    </xf>
    <xf numFmtId="0" fontId="26" fillId="0" borderId="29" xfId="0" applyFont="1" applyBorder="1" applyAlignment="1">
      <alignment horizontal="left"/>
    </xf>
    <xf numFmtId="0" fontId="26" fillId="0" borderId="28" xfId="0" applyFont="1" applyBorder="1" applyAlignment="1">
      <alignment horizontal="left"/>
    </xf>
    <xf numFmtId="0" fontId="1" fillId="33" borderId="29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21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7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9" fillId="0" borderId="33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3" xfId="0" applyBorder="1" applyAlignment="1">
      <alignment vertical="top"/>
    </xf>
    <xf numFmtId="0" fontId="19" fillId="0" borderId="34" xfId="0" applyFont="1" applyBorder="1" applyAlignment="1">
      <alignment horizontal="center" vertical="top"/>
    </xf>
    <xf numFmtId="0" fontId="19" fillId="0" borderId="35" xfId="0" applyFont="1" applyBorder="1" applyAlignment="1">
      <alignment horizontal="center" vertical="top"/>
    </xf>
    <xf numFmtId="0" fontId="19" fillId="0" borderId="23" xfId="0" applyFont="1" applyBorder="1" applyAlignment="1">
      <alignment horizontal="center" vertical="top"/>
    </xf>
    <xf numFmtId="0" fontId="19" fillId="0" borderId="18" xfId="0" applyFont="1" applyBorder="1" applyAlignment="1">
      <alignment horizontal="center" vertical="top"/>
    </xf>
    <xf numFmtId="0" fontId="0" fillId="0" borderId="20" xfId="0" applyBorder="1" applyAlignment="1">
      <alignment vertical="top"/>
    </xf>
    <xf numFmtId="0" fontId="19" fillId="0" borderId="17" xfId="0" applyFont="1" applyBorder="1" applyAlignment="1">
      <alignment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7"/>
  </sheetPr>
  <dimension ref="A2:AA34"/>
  <sheetViews>
    <sheetView showGridLines="0" showRowColHeaders="0" zoomScalePageLayoutView="0" workbookViewId="0" topLeftCell="A1">
      <selection activeCell="H9" sqref="H9:H14"/>
    </sheetView>
  </sheetViews>
  <sheetFormatPr defaultColWidth="9.33203125" defaultRowHeight="12.75"/>
  <cols>
    <col min="1" max="1" width="2.83203125" style="0" customWidth="1"/>
    <col min="2" max="2" width="15.5" style="0" bestFit="1" customWidth="1"/>
    <col min="3" max="3" width="13.66015625" style="0" customWidth="1"/>
    <col min="4" max="4" width="7" style="0" customWidth="1"/>
    <col min="5" max="5" width="6.83203125" style="0" customWidth="1"/>
    <col min="6" max="6" width="6.5" style="0" customWidth="1"/>
    <col min="7" max="7" width="7.16015625" style="0" customWidth="1"/>
    <col min="8" max="8" width="7.83203125" style="0" bestFit="1" customWidth="1"/>
    <col min="9" max="9" width="10.66015625" style="0" customWidth="1"/>
    <col min="10" max="10" width="1.171875" style="0" customWidth="1"/>
    <col min="13" max="13" width="6" style="0" customWidth="1"/>
    <col min="14" max="14" width="8" style="0" customWidth="1"/>
    <col min="15" max="15" width="1.171875" style="0" customWidth="1"/>
    <col min="18" max="18" width="6" style="0" customWidth="1"/>
    <col min="19" max="19" width="7.5" style="0" customWidth="1"/>
    <col min="20" max="20" width="1.171875" style="0" customWidth="1"/>
    <col min="22" max="22" width="8.16015625" style="0" customWidth="1"/>
    <col min="23" max="23" width="5.83203125" style="0" customWidth="1"/>
    <col min="24" max="24" width="10.5" style="0" customWidth="1"/>
    <col min="25" max="25" width="1.5" style="0" customWidth="1"/>
    <col min="27" max="27" width="9.16015625" style="0" customWidth="1"/>
  </cols>
  <sheetData>
    <row r="1" ht="13.5" thickBot="1"/>
    <row r="2" spans="1:27" ht="18.75" customHeight="1" thickTop="1">
      <c r="A2" s="25"/>
      <c r="B2" s="31"/>
      <c r="C2" s="31"/>
      <c r="D2" s="31"/>
      <c r="E2" s="85" t="s">
        <v>5</v>
      </c>
      <c r="F2" s="85"/>
      <c r="G2" s="31"/>
      <c r="H2" s="31"/>
      <c r="I2" s="31"/>
      <c r="J2" s="32"/>
      <c r="K2" s="31"/>
      <c r="L2" s="75"/>
      <c r="M2" s="75"/>
      <c r="N2" s="75"/>
      <c r="O2" s="76"/>
      <c r="P2" s="30"/>
      <c r="Q2" s="31"/>
      <c r="R2" s="31"/>
      <c r="S2" s="31"/>
      <c r="T2" s="32"/>
      <c r="U2" s="31"/>
      <c r="V2" s="31"/>
      <c r="W2" s="31"/>
      <c r="X2" s="31"/>
      <c r="Y2" s="33"/>
      <c r="Z2" s="34"/>
      <c r="AA2" s="12"/>
    </row>
    <row r="3" spans="1:25" ht="12.75">
      <c r="A3" s="25"/>
      <c r="B3" s="12"/>
      <c r="C3" s="12"/>
      <c r="D3" s="12"/>
      <c r="E3" s="12"/>
      <c r="F3" s="12"/>
      <c r="G3" s="12"/>
      <c r="H3" s="12"/>
      <c r="I3" s="12"/>
      <c r="J3" s="8"/>
      <c r="K3" s="42" t="s">
        <v>18</v>
      </c>
      <c r="L3" s="42"/>
      <c r="M3" s="43"/>
      <c r="N3" s="12"/>
      <c r="O3" s="8"/>
      <c r="P3" s="42" t="s">
        <v>19</v>
      </c>
      <c r="Q3" s="42"/>
      <c r="R3" s="43"/>
      <c r="S3" s="12"/>
      <c r="T3" s="8"/>
      <c r="U3" s="42" t="s">
        <v>20</v>
      </c>
      <c r="V3" s="43"/>
      <c r="W3" s="43"/>
      <c r="X3" s="12"/>
      <c r="Y3" s="27"/>
    </row>
    <row r="4" spans="1:25" ht="15.75">
      <c r="A4" s="25"/>
      <c r="B4" s="81" t="s">
        <v>2</v>
      </c>
      <c r="C4" s="82"/>
      <c r="D4" s="1" t="s">
        <v>101</v>
      </c>
      <c r="E4" s="1" t="s">
        <v>102</v>
      </c>
      <c r="F4" s="1" t="s">
        <v>0</v>
      </c>
      <c r="G4" s="1" t="s">
        <v>107</v>
      </c>
      <c r="H4" s="1" t="s">
        <v>1</v>
      </c>
      <c r="I4" s="1" t="s">
        <v>15</v>
      </c>
      <c r="J4" s="8"/>
      <c r="K4" s="12" t="s">
        <v>8</v>
      </c>
      <c r="L4" s="12"/>
      <c r="M4" s="12"/>
      <c r="N4" s="14" t="e">
        <f>I15*800</f>
        <v>#DIV/0!</v>
      </c>
      <c r="O4" s="8"/>
      <c r="P4" s="12" t="s">
        <v>8</v>
      </c>
      <c r="Q4" s="12"/>
      <c r="R4" s="12"/>
      <c r="S4" s="14" t="e">
        <f>N4</f>
        <v>#DIV/0!</v>
      </c>
      <c r="T4" s="8"/>
      <c r="U4" s="12" t="s">
        <v>8</v>
      </c>
      <c r="V4" s="12"/>
      <c r="W4" s="12"/>
      <c r="X4" s="14" t="e">
        <f>N4</f>
        <v>#DIV/0!</v>
      </c>
      <c r="Y4" s="27"/>
    </row>
    <row r="5" spans="1:25" ht="15.75">
      <c r="A5" s="25"/>
      <c r="B5" s="90" t="s">
        <v>6</v>
      </c>
      <c r="C5" s="91"/>
      <c r="D5" s="22"/>
      <c r="E5" s="22"/>
      <c r="F5" s="19">
        <f>IF(OR(ISNUMBER(D5),ISNUMBER(E5)),AVERAGE(D5:E5),"")</f>
      </c>
      <c r="G5" s="20">
        <f>IF(ISNUMBER(F5),IF(F5-H5&gt;2,H5+2,IF(H5-F5&gt;2,H5-2,F5)),"")</f>
      </c>
      <c r="H5" s="23"/>
      <c r="I5" s="36">
        <f>IF(AND(ISNUMBER(H5),ISNUMBER(G5)),ROUND(G5*0.3+H5*0.7,1),"")</f>
      </c>
      <c r="J5" s="8"/>
      <c r="K5" s="12" t="s">
        <v>9</v>
      </c>
      <c r="L5" s="12"/>
      <c r="M5" s="10">
        <f>I5</f>
      </c>
      <c r="N5" s="14" t="str">
        <f>IF(ISNUMBER(M5),ROUND(M5*9*10,0),"--")</f>
        <v>--</v>
      </c>
      <c r="O5" s="8"/>
      <c r="P5" s="12" t="s">
        <v>9</v>
      </c>
      <c r="Q5" s="12"/>
      <c r="R5" s="10">
        <f>I11</f>
      </c>
      <c r="S5" s="14" t="str">
        <f>IF(ISNUMBER(R5),ROUND(R5*13*10,0),"--")</f>
        <v>--</v>
      </c>
      <c r="T5" s="8"/>
      <c r="U5" s="12" t="s">
        <v>9</v>
      </c>
      <c r="V5" s="12"/>
      <c r="W5" s="10">
        <f>I10</f>
      </c>
      <c r="X5" s="14" t="str">
        <f>IF(ISNUMBER(W5),ROUND(W5*13*10,0),"--")</f>
        <v>--</v>
      </c>
      <c r="Y5" s="27"/>
    </row>
    <row r="6" spans="1:25" ht="15.75">
      <c r="A6" s="25"/>
      <c r="B6" s="87" t="s">
        <v>103</v>
      </c>
      <c r="C6" s="73" t="s">
        <v>12</v>
      </c>
      <c r="D6" s="64"/>
      <c r="E6" s="64"/>
      <c r="F6" s="65">
        <f aca="true" t="shared" si="0" ref="F6:F14">IF(OR(ISNUMBER(D6),ISNUMBER(E6)),AVERAGE(D6:E6),"")</f>
      </c>
      <c r="G6" s="66">
        <f aca="true" t="shared" si="1" ref="G6:G14">IF(ISNUMBER(F6),IF(F6-H6&gt;2,H6+2,IF(H6-F6&gt;2,H6-2,F6)),"")</f>
      </c>
      <c r="H6" s="67"/>
      <c r="I6" s="68">
        <f aca="true" t="shared" si="2" ref="I6:I14">IF(AND(ISNUMBER(H6),ISNUMBER(G6)),ROUND(G6*0.3+H6*0.7,1),"")</f>
      </c>
      <c r="J6" s="8"/>
      <c r="K6" s="12" t="s">
        <v>10</v>
      </c>
      <c r="L6" s="12"/>
      <c r="M6" s="11">
        <f>I8</f>
      </c>
      <c r="N6" s="72" t="str">
        <f>IF(ISNUMBER(M6),ROUND(M6*4*10,0),"--")</f>
        <v>--</v>
      </c>
      <c r="O6" s="8"/>
      <c r="P6" s="12" t="s">
        <v>10</v>
      </c>
      <c r="Q6" s="12"/>
      <c r="R6" s="11">
        <f>I12</f>
      </c>
      <c r="S6" s="14" t="str">
        <f>IF(ISNUMBER(R6),ROUND(R6*7*10,0),"--")</f>
        <v>--</v>
      </c>
      <c r="T6" s="8"/>
      <c r="U6" s="12" t="s">
        <v>10</v>
      </c>
      <c r="V6" s="12"/>
      <c r="W6" s="11">
        <f>I13</f>
      </c>
      <c r="X6" s="14" t="str">
        <f>IF(ISNUMBER(W6),ROUND(W6*7*10,0),"--")</f>
        <v>--</v>
      </c>
      <c r="Y6" s="27"/>
    </row>
    <row r="7" spans="1:25" ht="15.75">
      <c r="A7" s="25"/>
      <c r="B7" s="88"/>
      <c r="C7" s="73" t="s">
        <v>4</v>
      </c>
      <c r="D7" s="64"/>
      <c r="E7" s="64"/>
      <c r="F7" s="65">
        <f t="shared" si="0"/>
      </c>
      <c r="G7" s="66">
        <f t="shared" si="1"/>
      </c>
      <c r="H7" s="67"/>
      <c r="I7" s="68">
        <f t="shared" si="2"/>
      </c>
      <c r="J7" s="8"/>
      <c r="K7" s="12"/>
      <c r="L7" s="12"/>
      <c r="M7" s="69"/>
      <c r="N7" s="14"/>
      <c r="O7" s="8"/>
      <c r="P7" s="12"/>
      <c r="Q7" s="12"/>
      <c r="R7" s="69"/>
      <c r="S7" s="14"/>
      <c r="T7" s="8"/>
      <c r="U7" s="12"/>
      <c r="V7" s="12"/>
      <c r="W7" s="69"/>
      <c r="X7" s="14"/>
      <c r="Y7" s="27"/>
    </row>
    <row r="8" spans="1:25" ht="15.75">
      <c r="A8" s="25"/>
      <c r="B8" s="88"/>
      <c r="C8" s="73" t="s">
        <v>3</v>
      </c>
      <c r="D8" s="64"/>
      <c r="E8" s="64"/>
      <c r="F8" s="65">
        <f t="shared" si="0"/>
      </c>
      <c r="G8" s="66">
        <f t="shared" si="1"/>
      </c>
      <c r="H8" s="67"/>
      <c r="I8" s="68">
        <f t="shared" si="2"/>
      </c>
      <c r="J8" s="8"/>
      <c r="K8" s="13" t="s">
        <v>11</v>
      </c>
      <c r="L8" s="12"/>
      <c r="M8" s="69"/>
      <c r="N8" s="46" t="e">
        <f>SUM(N4:N6)</f>
        <v>#DIV/0!</v>
      </c>
      <c r="O8" s="8"/>
      <c r="P8" s="13" t="s">
        <v>11</v>
      </c>
      <c r="Q8" s="12"/>
      <c r="R8" s="69"/>
      <c r="S8" s="46" t="e">
        <f>SUM(S4:S6)</f>
        <v>#DIV/0!</v>
      </c>
      <c r="T8" s="8"/>
      <c r="U8" s="13" t="s">
        <v>11</v>
      </c>
      <c r="V8" s="12"/>
      <c r="W8" s="69"/>
      <c r="X8" s="46" t="e">
        <f>SUM(X4:X6)</f>
        <v>#DIV/0!</v>
      </c>
      <c r="Y8" s="27"/>
    </row>
    <row r="9" spans="1:25" ht="12.75">
      <c r="A9" s="25"/>
      <c r="B9" s="89"/>
      <c r="C9" s="73" t="s">
        <v>7</v>
      </c>
      <c r="D9" s="64"/>
      <c r="E9" s="64"/>
      <c r="F9" s="65">
        <f t="shared" si="0"/>
      </c>
      <c r="G9" s="66">
        <f t="shared" si="1"/>
      </c>
      <c r="H9" s="67"/>
      <c r="I9" s="68">
        <f t="shared" si="2"/>
      </c>
      <c r="J9" s="8"/>
      <c r="L9" s="12"/>
      <c r="O9" s="8"/>
      <c r="Q9" s="12"/>
      <c r="T9" s="8"/>
      <c r="V9" s="12"/>
      <c r="Y9" s="27"/>
    </row>
    <row r="10" spans="1:25" ht="12.75">
      <c r="A10" s="25"/>
      <c r="B10" s="77" t="s">
        <v>7</v>
      </c>
      <c r="C10" s="78"/>
      <c r="D10" s="22"/>
      <c r="E10" s="22"/>
      <c r="F10" s="19">
        <f t="shared" si="0"/>
      </c>
      <c r="G10" s="20">
        <f t="shared" si="1"/>
      </c>
      <c r="H10" s="23"/>
      <c r="I10" s="36">
        <f t="shared" si="2"/>
      </c>
      <c r="J10" s="8"/>
      <c r="K10" s="8"/>
      <c r="L10" s="8"/>
      <c r="M10" s="8"/>
      <c r="N10" s="16"/>
      <c r="O10" s="8"/>
      <c r="P10" s="8"/>
      <c r="Q10" s="8"/>
      <c r="R10" s="8"/>
      <c r="S10" s="16"/>
      <c r="T10" s="8"/>
      <c r="U10" s="8"/>
      <c r="V10" s="8"/>
      <c r="W10" s="8"/>
      <c r="X10" s="16"/>
      <c r="Y10" s="27"/>
    </row>
    <row r="11" spans="1:25" ht="14.25" customHeight="1">
      <c r="A11" s="25"/>
      <c r="B11" s="77" t="s">
        <v>12</v>
      </c>
      <c r="C11" s="78"/>
      <c r="D11" s="22"/>
      <c r="E11" s="22"/>
      <c r="F11" s="19">
        <f t="shared" si="0"/>
      </c>
      <c r="G11" s="20">
        <f t="shared" si="1"/>
      </c>
      <c r="H11" s="23"/>
      <c r="I11" s="36">
        <f t="shared" si="2"/>
      </c>
      <c r="J11" s="8"/>
      <c r="K11" s="42" t="s">
        <v>21</v>
      </c>
      <c r="L11" s="43"/>
      <c r="M11" s="43"/>
      <c r="N11" s="15"/>
      <c r="O11" s="8"/>
      <c r="P11" s="42" t="s">
        <v>22</v>
      </c>
      <c r="Q11" s="43"/>
      <c r="R11" s="43"/>
      <c r="S11" s="15"/>
      <c r="T11" s="71"/>
      <c r="U11" s="70"/>
      <c r="V11" s="3"/>
      <c r="W11" s="3"/>
      <c r="X11" s="70"/>
      <c r="Y11" s="28"/>
    </row>
    <row r="12" spans="1:25" ht="14.25" customHeight="1">
      <c r="A12" s="25"/>
      <c r="B12" s="77" t="s">
        <v>4</v>
      </c>
      <c r="C12" s="78"/>
      <c r="D12" s="22"/>
      <c r="E12" s="22"/>
      <c r="F12" s="19">
        <f t="shared" si="0"/>
      </c>
      <c r="G12" s="20">
        <f t="shared" si="1"/>
      </c>
      <c r="H12" s="23"/>
      <c r="I12" s="36">
        <f t="shared" si="2"/>
      </c>
      <c r="J12" s="8"/>
      <c r="K12" s="12" t="s">
        <v>8</v>
      </c>
      <c r="L12" s="12"/>
      <c r="M12" s="12"/>
      <c r="N12" s="14" t="e">
        <f>N4</f>
        <v>#DIV/0!</v>
      </c>
      <c r="O12" s="8"/>
      <c r="P12" s="12" t="s">
        <v>8</v>
      </c>
      <c r="Q12" s="12"/>
      <c r="R12" s="12"/>
      <c r="S12" s="14" t="e">
        <f>N4</f>
        <v>#DIV/0!</v>
      </c>
      <c r="T12" s="71"/>
      <c r="U12" s="3"/>
      <c r="V12" s="3"/>
      <c r="W12" s="3"/>
      <c r="X12" s="3"/>
      <c r="Y12" s="28"/>
    </row>
    <row r="13" spans="1:25" ht="15.75">
      <c r="A13" s="25"/>
      <c r="B13" s="77" t="s">
        <v>13</v>
      </c>
      <c r="C13" s="78"/>
      <c r="D13" s="22"/>
      <c r="E13" s="22"/>
      <c r="F13" s="19">
        <f t="shared" si="0"/>
      </c>
      <c r="G13" s="20">
        <f t="shared" si="1"/>
      </c>
      <c r="H13" s="23"/>
      <c r="I13" s="36">
        <f t="shared" si="2"/>
      </c>
      <c r="J13" s="8"/>
      <c r="K13" s="12" t="s">
        <v>9</v>
      </c>
      <c r="L13" s="12"/>
      <c r="M13" s="10">
        <f>I11</f>
      </c>
      <c r="N13" s="14" t="str">
        <f>IF(ISNUMBER(M13),ROUND(M13*13*10,0),"--")</f>
        <v>--</v>
      </c>
      <c r="O13" s="8"/>
      <c r="P13" s="12" t="s">
        <v>9</v>
      </c>
      <c r="Q13" s="12"/>
      <c r="R13" s="10">
        <f>I14</f>
      </c>
      <c r="S13" s="74" t="str">
        <f>IF(H14=0,"---",ROUND(R13*13*10,0))</f>
        <v>---</v>
      </c>
      <c r="T13" s="8"/>
      <c r="U13" s="12"/>
      <c r="V13" s="12"/>
      <c r="W13" s="12"/>
      <c r="X13" s="12"/>
      <c r="Y13" s="28"/>
    </row>
    <row r="14" spans="1:25" ht="15.75">
      <c r="A14" s="25"/>
      <c r="B14" s="79" t="s">
        <v>14</v>
      </c>
      <c r="C14" s="80"/>
      <c r="D14" s="22"/>
      <c r="E14" s="22"/>
      <c r="F14" s="19">
        <f t="shared" si="0"/>
      </c>
      <c r="G14" s="20">
        <f t="shared" si="1"/>
      </c>
      <c r="H14" s="24"/>
      <c r="I14" s="36">
        <f t="shared" si="2"/>
      </c>
      <c r="J14" s="8"/>
      <c r="K14" s="12" t="s">
        <v>10</v>
      </c>
      <c r="L14" s="12"/>
      <c r="M14" s="11">
        <f>I12</f>
      </c>
      <c r="N14" s="14" t="str">
        <f>IF(ISNUMBER(M14),ROUND(M14*7*10,0),"--")</f>
        <v>--</v>
      </c>
      <c r="O14" s="8"/>
      <c r="P14" s="12" t="s">
        <v>10</v>
      </c>
      <c r="Q14" s="12"/>
      <c r="R14" s="40">
        <f>I6</f>
      </c>
      <c r="S14" s="74" t="str">
        <f>IF(ISNUMBER(R14),ROUND(R14*7*10,0),"--")</f>
        <v>--</v>
      </c>
      <c r="T14" s="8"/>
      <c r="U14" s="12"/>
      <c r="V14" s="12"/>
      <c r="W14" s="12"/>
      <c r="X14" s="12"/>
      <c r="Y14" s="28"/>
    </row>
    <row r="15" spans="1:25" ht="15.75">
      <c r="A15" s="25"/>
      <c r="B15" s="83"/>
      <c r="C15" s="84"/>
      <c r="D15" s="18"/>
      <c r="E15" s="35" t="s">
        <v>25</v>
      </c>
      <c r="F15" s="35"/>
      <c r="G15" s="35"/>
      <c r="H15" s="35"/>
      <c r="I15" s="39" t="e">
        <f>IF(H14=0,ROUND(AVERAGE(I5:I13),2),ROUND(AVERAGE(I5:I14),2))</f>
        <v>#DIV/0!</v>
      </c>
      <c r="J15" s="8"/>
      <c r="K15" s="12"/>
      <c r="L15" s="12"/>
      <c r="M15" s="12"/>
      <c r="N15" s="15"/>
      <c r="O15" s="8"/>
      <c r="P15" s="12"/>
      <c r="Q15" s="12"/>
      <c r="R15" s="12"/>
      <c r="S15" s="15"/>
      <c r="T15" s="8"/>
      <c r="U15" s="12"/>
      <c r="V15" s="12"/>
      <c r="W15" s="12"/>
      <c r="X15" s="12"/>
      <c r="Y15" s="28"/>
    </row>
    <row r="16" spans="1:25" ht="15.75">
      <c r="A16" s="25"/>
      <c r="B16" s="86"/>
      <c r="C16" s="86"/>
      <c r="D16" s="86"/>
      <c r="E16" s="86"/>
      <c r="F16" s="86"/>
      <c r="G16" s="86"/>
      <c r="H16" s="86"/>
      <c r="I16" s="3"/>
      <c r="J16" s="8"/>
      <c r="K16" s="13" t="s">
        <v>11</v>
      </c>
      <c r="L16" s="12"/>
      <c r="M16" s="12"/>
      <c r="N16" s="46" t="e">
        <f>SUM(N12:N14)</f>
        <v>#DIV/0!</v>
      </c>
      <c r="O16" s="8"/>
      <c r="P16" s="13" t="s">
        <v>11</v>
      </c>
      <c r="Q16" s="12"/>
      <c r="R16" s="12"/>
      <c r="S16" s="46" t="e">
        <f>SUM(S12:S14)</f>
        <v>#DIV/0!</v>
      </c>
      <c r="T16" s="8"/>
      <c r="U16" s="12"/>
      <c r="V16" s="12"/>
      <c r="W16" s="12"/>
      <c r="X16" s="12"/>
      <c r="Y16" s="28"/>
    </row>
    <row r="17" spans="1:25" ht="17.25" customHeight="1">
      <c r="A17" s="25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3"/>
      <c r="V17" s="3"/>
      <c r="W17" s="3"/>
      <c r="X17" s="3"/>
      <c r="Y17" s="28"/>
    </row>
    <row r="18" spans="1:25" ht="14.25" customHeight="1">
      <c r="A18" s="25"/>
      <c r="J18" s="3"/>
      <c r="K18" s="2"/>
      <c r="L18" s="3"/>
      <c r="M18" s="3"/>
      <c r="N18" s="4"/>
      <c r="O18" s="5"/>
      <c r="P18" s="3"/>
      <c r="Q18" s="3"/>
      <c r="R18" s="3"/>
      <c r="S18" s="3"/>
      <c r="T18" s="3"/>
      <c r="U18" s="3"/>
      <c r="V18" s="3"/>
      <c r="W18" s="3"/>
      <c r="X18" s="3"/>
      <c r="Y18" s="28"/>
    </row>
    <row r="19" spans="1:25" ht="4.5" customHeight="1">
      <c r="A19" s="25"/>
      <c r="J19" s="3"/>
      <c r="K19" s="6"/>
      <c r="L19" s="3"/>
      <c r="M19" s="3"/>
      <c r="N19" s="3"/>
      <c r="O19" s="3"/>
      <c r="P19" s="6"/>
      <c r="Q19" s="3"/>
      <c r="R19" s="3"/>
      <c r="S19" s="3"/>
      <c r="T19" s="3"/>
      <c r="U19" s="6"/>
      <c r="V19" s="3"/>
      <c r="W19" s="3"/>
      <c r="X19" s="3"/>
      <c r="Y19" s="28"/>
    </row>
    <row r="20" spans="1:25" ht="12" customHeight="1">
      <c r="A20" s="25"/>
      <c r="D20" s="9" t="s">
        <v>97</v>
      </c>
      <c r="E20" s="7"/>
      <c r="F20" s="3"/>
      <c r="G20" s="2"/>
      <c r="H20" s="3"/>
      <c r="I20" s="3"/>
      <c r="J20" s="4"/>
      <c r="K20" s="3"/>
      <c r="L20" s="2"/>
      <c r="M20" s="3"/>
      <c r="N20" s="7"/>
      <c r="O20" s="3"/>
      <c r="P20" s="3"/>
      <c r="Q20" s="3"/>
      <c r="R20" s="3"/>
      <c r="S20" s="7"/>
      <c r="T20" s="3"/>
      <c r="U20" s="3"/>
      <c r="V20" s="3"/>
      <c r="W20" s="3"/>
      <c r="X20" s="7"/>
      <c r="Y20" s="28"/>
    </row>
    <row r="21" spans="1:25" ht="15.75">
      <c r="A21" s="25"/>
      <c r="D21" s="12"/>
      <c r="E21" s="3"/>
      <c r="F21" s="3"/>
      <c r="G21" s="3"/>
      <c r="H21" s="3"/>
      <c r="I21" s="9"/>
      <c r="J21" s="9"/>
      <c r="K21" s="3"/>
      <c r="L21" s="3"/>
      <c r="M21" s="3"/>
      <c r="N21" s="7"/>
      <c r="O21" s="3"/>
      <c r="P21" s="3"/>
      <c r="Q21" s="3"/>
      <c r="R21" s="3"/>
      <c r="S21" s="7"/>
      <c r="T21" s="3"/>
      <c r="U21" s="2"/>
      <c r="V21" s="2"/>
      <c r="W21" s="3"/>
      <c r="X21" s="7"/>
      <c r="Y21" s="28"/>
    </row>
    <row r="22" spans="1:25" ht="15.75">
      <c r="A22" s="25"/>
      <c r="D22" s="17" t="s">
        <v>98</v>
      </c>
      <c r="E22" s="3"/>
      <c r="F22" s="3"/>
      <c r="G22" s="6"/>
      <c r="H22" s="3"/>
      <c r="I22" s="3"/>
      <c r="J22" s="3"/>
      <c r="K22" s="3"/>
      <c r="L22" s="3"/>
      <c r="M22" s="3"/>
      <c r="N22" s="7"/>
      <c r="O22" s="3"/>
      <c r="P22" s="3"/>
      <c r="Q22" s="3"/>
      <c r="R22" s="3"/>
      <c r="S22" s="7"/>
      <c r="T22" s="3"/>
      <c r="U22" s="3"/>
      <c r="V22" s="3"/>
      <c r="W22" s="3"/>
      <c r="X22" s="7"/>
      <c r="Y22" s="28"/>
    </row>
    <row r="23" spans="1:25" ht="15.75">
      <c r="A23" s="25"/>
      <c r="D23" s="9" t="s">
        <v>24</v>
      </c>
      <c r="E23" s="7"/>
      <c r="F23" s="3"/>
      <c r="G23" s="3"/>
      <c r="H23" s="3"/>
      <c r="I23" s="3"/>
      <c r="J23" s="7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28"/>
    </row>
    <row r="24" spans="1:25" ht="15.75">
      <c r="A24" s="25"/>
      <c r="D24" s="3" t="s">
        <v>23</v>
      </c>
      <c r="E24" s="7"/>
      <c r="F24" s="3"/>
      <c r="G24" s="3"/>
      <c r="H24" s="3"/>
      <c r="I24" s="3"/>
      <c r="J24" s="7"/>
      <c r="K24" s="3"/>
      <c r="L24" s="3"/>
      <c r="M24" s="3"/>
      <c r="W24" s="3"/>
      <c r="X24" s="4"/>
      <c r="Y24" s="28"/>
    </row>
    <row r="25" spans="1:25" ht="9.75" customHeight="1">
      <c r="A25" s="25"/>
      <c r="D25" s="9"/>
      <c r="J25" s="3"/>
      <c r="K25" s="3"/>
      <c r="L25" s="3"/>
      <c r="W25" s="3"/>
      <c r="X25" s="3"/>
      <c r="Y25" s="28"/>
    </row>
    <row r="26" spans="1:25" ht="7.5" customHeight="1" thickBot="1">
      <c r="A26" s="25"/>
      <c r="B26" s="37"/>
      <c r="C26" s="38"/>
      <c r="D26" s="38"/>
      <c r="E26" s="38"/>
      <c r="F26" s="38"/>
      <c r="G26" s="38"/>
      <c r="H26" s="38"/>
      <c r="I26" s="38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9"/>
    </row>
    <row r="27" spans="11:24" ht="13.5" thickTop="1"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ht="12.75">
      <c r="J28" s="12"/>
    </row>
    <row r="29" spans="11:13" ht="12.75">
      <c r="K29" s="12"/>
      <c r="L29" s="12"/>
      <c r="M29" s="12"/>
    </row>
    <row r="32" spans="17:18" ht="12.75">
      <c r="Q32" s="41"/>
      <c r="R32" s="44"/>
    </row>
    <row r="34" ht="12.75">
      <c r="R34" s="41"/>
    </row>
  </sheetData>
  <sheetProtection password="CCE9" sheet="1" objects="1" scenarios="1" selectLockedCells="1"/>
  <mergeCells count="11">
    <mergeCell ref="B16:H16"/>
    <mergeCell ref="B6:B9"/>
    <mergeCell ref="B5:C5"/>
    <mergeCell ref="B10:C10"/>
    <mergeCell ref="B11:C11"/>
    <mergeCell ref="B12:C12"/>
    <mergeCell ref="B13:C13"/>
    <mergeCell ref="B14:C14"/>
    <mergeCell ref="B4:C4"/>
    <mergeCell ref="B15:C15"/>
    <mergeCell ref="E2:F2"/>
  </mergeCells>
  <printOptions/>
  <pageMargins left="0.75" right="0.75" top="1" bottom="1" header="0.5" footer="0.5"/>
  <pageSetup horizontalDpi="360" verticalDpi="36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2:AA34"/>
  <sheetViews>
    <sheetView showGridLines="0" showRowColHeaders="0" tabSelected="1" zoomScalePageLayoutView="0" workbookViewId="0" topLeftCell="A1">
      <selection activeCell="H5" sqref="H5"/>
    </sheetView>
  </sheetViews>
  <sheetFormatPr defaultColWidth="9.33203125" defaultRowHeight="12.75"/>
  <cols>
    <col min="1" max="1" width="2.83203125" style="0" customWidth="1"/>
    <col min="2" max="2" width="15.5" style="0" bestFit="1" customWidth="1"/>
    <col min="3" max="3" width="13.66015625" style="0" customWidth="1"/>
    <col min="4" max="4" width="7" style="0" customWidth="1"/>
    <col min="5" max="5" width="6.83203125" style="0" customWidth="1"/>
    <col min="6" max="6" width="6.5" style="0" customWidth="1"/>
    <col min="7" max="7" width="7.16015625" style="0" customWidth="1"/>
    <col min="8" max="8" width="7.83203125" style="0" bestFit="1" customWidth="1"/>
    <col min="9" max="9" width="10.66015625" style="0" customWidth="1"/>
    <col min="10" max="10" width="1.171875" style="0" customWidth="1"/>
    <col min="13" max="13" width="6" style="0" customWidth="1"/>
    <col min="14" max="14" width="8" style="0" customWidth="1"/>
    <col min="15" max="15" width="1.171875" style="0" customWidth="1"/>
    <col min="18" max="18" width="6" style="0" customWidth="1"/>
    <col min="19" max="19" width="7.5" style="0" customWidth="1"/>
    <col min="20" max="20" width="1.171875" style="0" customWidth="1"/>
    <col min="22" max="22" width="8.16015625" style="0" customWidth="1"/>
    <col min="23" max="23" width="5.83203125" style="0" customWidth="1"/>
    <col min="24" max="24" width="10.5" style="0" customWidth="1"/>
    <col min="25" max="25" width="1.5" style="0" customWidth="1"/>
    <col min="27" max="27" width="9.16015625" style="0" customWidth="1"/>
  </cols>
  <sheetData>
    <row r="1" ht="13.5" thickBot="1"/>
    <row r="2" spans="1:27" ht="18.75" customHeight="1" thickTop="1">
      <c r="A2" s="25"/>
      <c r="B2" s="31"/>
      <c r="C2" s="31"/>
      <c r="D2" s="31"/>
      <c r="E2" s="85" t="s">
        <v>5</v>
      </c>
      <c r="F2" s="85"/>
      <c r="G2" s="31"/>
      <c r="H2" s="31"/>
      <c r="I2" s="31"/>
      <c r="J2" s="32"/>
      <c r="K2" s="31"/>
      <c r="L2" s="75"/>
      <c r="M2" s="75"/>
      <c r="N2" s="75"/>
      <c r="O2" s="76"/>
      <c r="P2" s="30"/>
      <c r="Q2" s="31"/>
      <c r="R2" s="31"/>
      <c r="S2" s="31"/>
      <c r="T2" s="32"/>
      <c r="U2" s="31"/>
      <c r="V2" s="31"/>
      <c r="W2" s="31"/>
      <c r="X2" s="31"/>
      <c r="Y2" s="33"/>
      <c r="Z2" s="34"/>
      <c r="AA2" s="12"/>
    </row>
    <row r="3" spans="1:25" ht="12.75">
      <c r="A3" s="25"/>
      <c r="B3" s="12"/>
      <c r="C3" s="12"/>
      <c r="D3" s="12"/>
      <c r="E3" s="12"/>
      <c r="F3" s="12"/>
      <c r="G3" s="12"/>
      <c r="H3" s="12"/>
      <c r="I3" s="12"/>
      <c r="J3" s="8"/>
      <c r="K3" s="42" t="s">
        <v>18</v>
      </c>
      <c r="L3" s="42"/>
      <c r="M3" s="43"/>
      <c r="N3" s="12"/>
      <c r="O3" s="8"/>
      <c r="P3" s="42" t="s">
        <v>19</v>
      </c>
      <c r="Q3" s="42"/>
      <c r="R3" s="43"/>
      <c r="S3" s="12"/>
      <c r="T3" s="8"/>
      <c r="U3" s="42" t="s">
        <v>20</v>
      </c>
      <c r="V3" s="43"/>
      <c r="W3" s="43"/>
      <c r="X3" s="12"/>
      <c r="Y3" s="27"/>
    </row>
    <row r="4" spans="1:25" ht="15.75">
      <c r="A4" s="25"/>
      <c r="B4" s="81" t="s">
        <v>2</v>
      </c>
      <c r="C4" s="82"/>
      <c r="D4" s="1" t="s">
        <v>101</v>
      </c>
      <c r="E4" s="1" t="s">
        <v>102</v>
      </c>
      <c r="F4" s="1" t="s">
        <v>0</v>
      </c>
      <c r="G4" s="1" t="s">
        <v>107</v>
      </c>
      <c r="H4" s="1" t="s">
        <v>1</v>
      </c>
      <c r="I4" s="1" t="s">
        <v>15</v>
      </c>
      <c r="J4" s="8"/>
      <c r="K4" s="12" t="s">
        <v>8</v>
      </c>
      <c r="L4" s="12"/>
      <c r="M4" s="12"/>
      <c r="N4" s="14" t="e">
        <f>I15*800</f>
        <v>#DIV/0!</v>
      </c>
      <c r="O4" s="8"/>
      <c r="P4" s="12" t="s">
        <v>8</v>
      </c>
      <c r="Q4" s="12"/>
      <c r="R4" s="12"/>
      <c r="S4" s="14" t="e">
        <f>N4</f>
        <v>#DIV/0!</v>
      </c>
      <c r="T4" s="8"/>
      <c r="U4" s="12" t="s">
        <v>8</v>
      </c>
      <c r="V4" s="12"/>
      <c r="W4" s="12"/>
      <c r="X4" s="14" t="e">
        <f>N4</f>
        <v>#DIV/0!</v>
      </c>
      <c r="Y4" s="27"/>
    </row>
    <row r="5" spans="1:25" ht="15.75">
      <c r="A5" s="25"/>
      <c r="B5" s="90" t="s">
        <v>6</v>
      </c>
      <c r="C5" s="91"/>
      <c r="D5" s="22"/>
      <c r="E5" s="22"/>
      <c r="F5" s="19">
        <f>IF(OR(ISNUMBER(D5),ISNUMBER(E5)),AVERAGE(D5:E5),"")</f>
      </c>
      <c r="G5" s="20">
        <f>IF(ISNUMBER(F5),IF(F5-H5&gt;2,H5+2,IF(H5-F5&gt;2,H5-2,F5)),"")</f>
      </c>
      <c r="H5" s="23"/>
      <c r="I5" s="36">
        <f>IF(AND(ISNUMBER(H5),ISNUMBER(G5)),ROUND(G5*0.3+H5*0.7,1),"")</f>
      </c>
      <c r="J5" s="8"/>
      <c r="K5" s="12" t="s">
        <v>9</v>
      </c>
      <c r="L5" s="12"/>
      <c r="M5" s="10">
        <f>I10</f>
      </c>
      <c r="N5" s="14" t="str">
        <f>IF(ISNUMBER(M5),ROUND(M5*13*10,0),"--")</f>
        <v>--</v>
      </c>
      <c r="O5" s="8"/>
      <c r="P5" s="12" t="s">
        <v>9</v>
      </c>
      <c r="Q5" s="12"/>
      <c r="R5" s="10">
        <f>I6</f>
      </c>
      <c r="S5" s="74" t="str">
        <f>IF(ISNUMBER(R5),ROUND(R5*9*10,0),"--")</f>
        <v>--</v>
      </c>
      <c r="T5" s="8"/>
      <c r="U5" s="12" t="s">
        <v>9</v>
      </c>
      <c r="V5" s="12"/>
      <c r="W5" s="10">
        <f>I9</f>
      </c>
      <c r="X5" s="74" t="str">
        <f>IF(ISNUMBER(W5),ROUND(W5*9*10,0),"--")</f>
        <v>--</v>
      </c>
      <c r="Y5" s="27"/>
    </row>
    <row r="6" spans="1:25" ht="15.75">
      <c r="A6" s="25"/>
      <c r="B6" s="87" t="s">
        <v>103</v>
      </c>
      <c r="C6" s="73" t="s">
        <v>12</v>
      </c>
      <c r="D6" s="64"/>
      <c r="E6" s="64"/>
      <c r="F6" s="65">
        <f aca="true" t="shared" si="0" ref="F6:F14">IF(OR(ISNUMBER(D6),ISNUMBER(E6)),AVERAGE(D6:E6),"")</f>
      </c>
      <c r="G6" s="66">
        <f aca="true" t="shared" si="1" ref="G6:G14">IF(ISNUMBER(F6),IF(F6-H6&gt;2,H6+2,IF(H6-F6&gt;2,H6-2,F6)),"")</f>
      </c>
      <c r="H6" s="67"/>
      <c r="I6" s="68">
        <f aca="true" t="shared" si="2" ref="I6:I14">IF(AND(ISNUMBER(H6),ISNUMBER(G6)),ROUND(G6*0.3+H6*0.7,1),"")</f>
      </c>
      <c r="J6" s="8"/>
      <c r="K6" s="12" t="s">
        <v>10</v>
      </c>
      <c r="L6" s="12"/>
      <c r="M6" s="11">
        <f>I11</f>
      </c>
      <c r="N6" s="21" t="str">
        <f>IF(ISNUMBER(M6),ROUND(M6*7*10,0),"--")</f>
        <v>--</v>
      </c>
      <c r="O6" s="8"/>
      <c r="P6" s="12" t="s">
        <v>10</v>
      </c>
      <c r="Q6" s="12"/>
      <c r="R6" s="11">
        <f>I5</f>
      </c>
      <c r="S6" s="14" t="str">
        <f>IF(ISNUMBER(R6),ROUND(R6*4*10,0),"--")</f>
        <v>--</v>
      </c>
      <c r="T6" s="8"/>
      <c r="U6" s="12" t="s">
        <v>10</v>
      </c>
      <c r="V6" s="12"/>
      <c r="W6" s="11">
        <f>I5</f>
      </c>
      <c r="X6" s="14" t="str">
        <f>IF(ISNUMBER(W6),ROUND(W6*4*10,0),"--")</f>
        <v>--</v>
      </c>
      <c r="Y6" s="27"/>
    </row>
    <row r="7" spans="1:25" ht="15.75">
      <c r="A7" s="25"/>
      <c r="B7" s="88"/>
      <c r="C7" s="73" t="s">
        <v>4</v>
      </c>
      <c r="D7" s="64"/>
      <c r="E7" s="64"/>
      <c r="F7" s="65">
        <f t="shared" si="0"/>
      </c>
      <c r="G7" s="66">
        <f t="shared" si="1"/>
      </c>
      <c r="H7" s="67"/>
      <c r="I7" s="68">
        <f t="shared" si="2"/>
      </c>
      <c r="J7" s="8"/>
      <c r="K7" s="12"/>
      <c r="L7" s="12"/>
      <c r="M7" s="69"/>
      <c r="N7" s="14"/>
      <c r="O7" s="8"/>
      <c r="P7" s="12"/>
      <c r="Q7" s="12"/>
      <c r="R7" s="69"/>
      <c r="S7" s="14"/>
      <c r="T7" s="8"/>
      <c r="U7" s="12"/>
      <c r="V7" s="12"/>
      <c r="W7" s="69"/>
      <c r="X7" s="14"/>
      <c r="Y7" s="27"/>
    </row>
    <row r="8" spans="1:25" ht="15.75">
      <c r="A8" s="25"/>
      <c r="B8" s="88"/>
      <c r="C8" s="73" t="s">
        <v>3</v>
      </c>
      <c r="D8" s="64"/>
      <c r="E8" s="64"/>
      <c r="F8" s="65">
        <f t="shared" si="0"/>
      </c>
      <c r="G8" s="66">
        <f t="shared" si="1"/>
      </c>
      <c r="H8" s="67"/>
      <c r="I8" s="68">
        <f t="shared" si="2"/>
      </c>
      <c r="J8" s="8"/>
      <c r="K8" s="13" t="s">
        <v>11</v>
      </c>
      <c r="L8" s="12"/>
      <c r="M8" s="69"/>
      <c r="N8" s="46" t="e">
        <f>SUM(N4:N6)</f>
        <v>#DIV/0!</v>
      </c>
      <c r="O8" s="8"/>
      <c r="P8" s="13" t="s">
        <v>11</v>
      </c>
      <c r="Q8" s="12"/>
      <c r="R8" s="69"/>
      <c r="S8" s="46" t="e">
        <f>SUM(S4:S6)</f>
        <v>#DIV/0!</v>
      </c>
      <c r="T8" s="8"/>
      <c r="U8" s="13" t="s">
        <v>11</v>
      </c>
      <c r="V8" s="12"/>
      <c r="W8" s="69"/>
      <c r="X8" s="46" t="e">
        <f>SUM(X4:X6)</f>
        <v>#DIV/0!</v>
      </c>
      <c r="Y8" s="27"/>
    </row>
    <row r="9" spans="1:25" ht="12.75">
      <c r="A9" s="25"/>
      <c r="B9" s="89"/>
      <c r="C9" s="73" t="s">
        <v>7</v>
      </c>
      <c r="D9" s="64"/>
      <c r="E9" s="64"/>
      <c r="F9" s="65">
        <f t="shared" si="0"/>
      </c>
      <c r="G9" s="66">
        <f t="shared" si="1"/>
      </c>
      <c r="H9" s="67"/>
      <c r="I9" s="68">
        <f t="shared" si="2"/>
      </c>
      <c r="J9" s="8"/>
      <c r="L9" s="12"/>
      <c r="O9" s="8"/>
      <c r="Q9" s="12"/>
      <c r="T9" s="8"/>
      <c r="V9" s="12"/>
      <c r="Y9" s="27"/>
    </row>
    <row r="10" spans="1:25" ht="12.75">
      <c r="A10" s="25"/>
      <c r="B10" s="77" t="s">
        <v>17</v>
      </c>
      <c r="C10" s="78"/>
      <c r="D10" s="22"/>
      <c r="E10" s="22"/>
      <c r="F10" s="19">
        <f t="shared" si="0"/>
      </c>
      <c r="G10" s="20">
        <f t="shared" si="1"/>
      </c>
      <c r="H10" s="23"/>
      <c r="I10" s="36">
        <f t="shared" si="2"/>
      </c>
      <c r="J10" s="8"/>
      <c r="K10" s="8"/>
      <c r="L10" s="8"/>
      <c r="M10" s="8"/>
      <c r="N10" s="16"/>
      <c r="O10" s="8"/>
      <c r="P10" s="8"/>
      <c r="Q10" s="8"/>
      <c r="R10" s="8"/>
      <c r="S10" s="16"/>
      <c r="T10" s="8"/>
      <c r="U10" s="8"/>
      <c r="V10" s="8"/>
      <c r="W10" s="8"/>
      <c r="X10" s="16"/>
      <c r="Y10" s="27"/>
    </row>
    <row r="11" spans="1:25" ht="14.25" customHeight="1">
      <c r="A11" s="25"/>
      <c r="B11" s="77" t="s">
        <v>3</v>
      </c>
      <c r="C11" s="78"/>
      <c r="D11" s="22"/>
      <c r="E11" s="22"/>
      <c r="F11" s="19">
        <f t="shared" si="0"/>
      </c>
      <c r="G11" s="20">
        <f t="shared" si="1"/>
      </c>
      <c r="H11" s="23"/>
      <c r="I11" s="36">
        <f t="shared" si="2"/>
      </c>
      <c r="J11" s="8"/>
      <c r="K11" s="42" t="s">
        <v>21</v>
      </c>
      <c r="L11" s="43"/>
      <c r="M11" s="43"/>
      <c r="N11" s="15"/>
      <c r="O11" s="8"/>
      <c r="P11" s="42" t="s">
        <v>22</v>
      </c>
      <c r="Q11" s="43"/>
      <c r="R11" s="43"/>
      <c r="S11" s="15"/>
      <c r="T11" s="71"/>
      <c r="U11" s="70"/>
      <c r="V11" s="3"/>
      <c r="W11" s="3"/>
      <c r="X11" s="70"/>
      <c r="Y11" s="28"/>
    </row>
    <row r="12" spans="1:25" ht="14.25" customHeight="1">
      <c r="A12" s="25"/>
      <c r="B12" s="77" t="s">
        <v>104</v>
      </c>
      <c r="C12" s="78"/>
      <c r="D12" s="22"/>
      <c r="E12" s="22"/>
      <c r="F12" s="19">
        <f t="shared" si="0"/>
      </c>
      <c r="G12" s="20">
        <f t="shared" si="1"/>
      </c>
      <c r="H12" s="23"/>
      <c r="I12" s="36">
        <f t="shared" si="2"/>
      </c>
      <c r="J12" s="8"/>
      <c r="K12" s="12" t="s">
        <v>8</v>
      </c>
      <c r="L12" s="12"/>
      <c r="M12" s="12"/>
      <c r="N12" s="14" t="e">
        <f>N4</f>
        <v>#DIV/0!</v>
      </c>
      <c r="O12" s="8"/>
      <c r="P12" s="12" t="s">
        <v>8</v>
      </c>
      <c r="Q12" s="12"/>
      <c r="R12" s="12"/>
      <c r="S12" s="14" t="e">
        <f>N4</f>
        <v>#DIV/0!</v>
      </c>
      <c r="T12" s="71"/>
      <c r="U12" s="3"/>
      <c r="V12" s="3"/>
      <c r="W12" s="3"/>
      <c r="X12" s="3"/>
      <c r="Y12" s="28"/>
    </row>
    <row r="13" spans="1:25" ht="15.75">
      <c r="A13" s="25"/>
      <c r="B13" s="77" t="s">
        <v>16</v>
      </c>
      <c r="C13" s="78"/>
      <c r="D13" s="22"/>
      <c r="E13" s="22"/>
      <c r="F13" s="19">
        <f t="shared" si="0"/>
      </c>
      <c r="G13" s="20">
        <f t="shared" si="1"/>
      </c>
      <c r="H13" s="23"/>
      <c r="I13" s="36">
        <f t="shared" si="2"/>
      </c>
      <c r="J13" s="8"/>
      <c r="K13" s="12" t="s">
        <v>9</v>
      </c>
      <c r="L13" s="12"/>
      <c r="M13" s="10">
        <f>I6</f>
      </c>
      <c r="N13" s="74" t="str">
        <f>IF(ISNUMBER(M13),ROUND(M13*9*10,0),"--")</f>
        <v>--</v>
      </c>
      <c r="O13" s="8"/>
      <c r="P13" s="12" t="s">
        <v>9</v>
      </c>
      <c r="Q13" s="12"/>
      <c r="R13" s="10">
        <f>I14</f>
      </c>
      <c r="S13" s="74" t="str">
        <f>IF(H14=0,"---",ROUND(R13*13*10,0))</f>
        <v>---</v>
      </c>
      <c r="T13" s="8"/>
      <c r="U13" s="12"/>
      <c r="V13" s="12"/>
      <c r="W13" s="12"/>
      <c r="X13" s="12"/>
      <c r="Y13" s="28"/>
    </row>
    <row r="14" spans="1:25" ht="15.75">
      <c r="A14" s="25"/>
      <c r="B14" s="79" t="s">
        <v>14</v>
      </c>
      <c r="C14" s="80"/>
      <c r="D14" s="22"/>
      <c r="E14" s="22"/>
      <c r="F14" s="19">
        <f t="shared" si="0"/>
      </c>
      <c r="G14" s="20">
        <f t="shared" si="1"/>
      </c>
      <c r="H14" s="24"/>
      <c r="I14" s="36">
        <f t="shared" si="2"/>
      </c>
      <c r="J14" s="8"/>
      <c r="K14" s="12" t="s">
        <v>10</v>
      </c>
      <c r="L14" s="12"/>
      <c r="M14" s="11">
        <f>I5</f>
      </c>
      <c r="N14" s="14" t="str">
        <f>IF(ISNUMBER(M14),ROUND(M14*4*10,0),"--")</f>
        <v>--</v>
      </c>
      <c r="O14" s="8"/>
      <c r="P14" s="12" t="s">
        <v>10</v>
      </c>
      <c r="Q14" s="12"/>
      <c r="R14" s="40">
        <f>I6</f>
      </c>
      <c r="S14" s="74" t="str">
        <f>IF(ISNUMBER(R14),ROUND(R14*7*10,0),"--")</f>
        <v>--</v>
      </c>
      <c r="T14" s="8"/>
      <c r="U14" s="12"/>
      <c r="V14" s="12"/>
      <c r="W14" s="12"/>
      <c r="X14" s="12"/>
      <c r="Y14" s="28"/>
    </row>
    <row r="15" spans="1:25" ht="15.75">
      <c r="A15" s="25"/>
      <c r="B15" s="83"/>
      <c r="C15" s="84"/>
      <c r="D15" s="18"/>
      <c r="E15" s="35" t="s">
        <v>25</v>
      </c>
      <c r="F15" s="35"/>
      <c r="G15" s="35"/>
      <c r="H15" s="35"/>
      <c r="I15" s="39" t="e">
        <f>IF(H14=0,ROUND(AVERAGE(I5:I13),2),ROUND(AVERAGE(I5:I14),2))</f>
        <v>#DIV/0!</v>
      </c>
      <c r="J15" s="8"/>
      <c r="K15" s="12"/>
      <c r="L15" s="12"/>
      <c r="M15" s="12"/>
      <c r="N15" s="15"/>
      <c r="O15" s="8"/>
      <c r="P15" s="12"/>
      <c r="Q15" s="12"/>
      <c r="R15" s="12"/>
      <c r="S15" s="15"/>
      <c r="T15" s="8"/>
      <c r="U15" s="12"/>
      <c r="V15" s="12"/>
      <c r="W15" s="12"/>
      <c r="X15" s="12"/>
      <c r="Y15" s="28"/>
    </row>
    <row r="16" spans="1:25" ht="15.75">
      <c r="A16" s="25"/>
      <c r="B16" s="86"/>
      <c r="C16" s="86"/>
      <c r="D16" s="86"/>
      <c r="E16" s="86"/>
      <c r="F16" s="86"/>
      <c r="G16" s="86"/>
      <c r="H16" s="86"/>
      <c r="I16" s="3"/>
      <c r="J16" s="8"/>
      <c r="K16" s="13" t="s">
        <v>11</v>
      </c>
      <c r="L16" s="12"/>
      <c r="M16" s="12"/>
      <c r="N16" s="46" t="e">
        <f>SUM(N12:N14)</f>
        <v>#DIV/0!</v>
      </c>
      <c r="O16" s="8"/>
      <c r="P16" s="13" t="s">
        <v>11</v>
      </c>
      <c r="Q16" s="12"/>
      <c r="R16" s="12"/>
      <c r="S16" s="46" t="e">
        <f>SUM(S12:S14)</f>
        <v>#DIV/0!</v>
      </c>
      <c r="T16" s="8"/>
      <c r="U16" s="12"/>
      <c r="V16" s="12"/>
      <c r="W16" s="12"/>
      <c r="X16" s="12"/>
      <c r="Y16" s="28"/>
    </row>
    <row r="17" spans="1:25" ht="17.25" customHeight="1">
      <c r="A17" s="25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3"/>
      <c r="V17" s="3"/>
      <c r="W17" s="3"/>
      <c r="X17" s="3"/>
      <c r="Y17" s="28"/>
    </row>
    <row r="18" spans="1:25" ht="14.25" customHeight="1">
      <c r="A18" s="25"/>
      <c r="J18" s="3"/>
      <c r="K18" s="2"/>
      <c r="L18" s="3"/>
      <c r="M18" s="3"/>
      <c r="N18" s="4"/>
      <c r="O18" s="5"/>
      <c r="P18" s="3"/>
      <c r="Q18" s="3"/>
      <c r="R18" s="3"/>
      <c r="S18" s="3"/>
      <c r="T18" s="3"/>
      <c r="U18" s="3"/>
      <c r="V18" s="3"/>
      <c r="W18" s="3"/>
      <c r="X18" s="3"/>
      <c r="Y18" s="28"/>
    </row>
    <row r="19" spans="1:25" ht="4.5" customHeight="1">
      <c r="A19" s="25"/>
      <c r="J19" s="3"/>
      <c r="K19" s="6"/>
      <c r="L19" s="3"/>
      <c r="M19" s="3"/>
      <c r="N19" s="3"/>
      <c r="O19" s="3"/>
      <c r="P19" s="6"/>
      <c r="Q19" s="3"/>
      <c r="R19" s="3"/>
      <c r="S19" s="3"/>
      <c r="T19" s="3"/>
      <c r="U19" s="6"/>
      <c r="V19" s="3"/>
      <c r="W19" s="3"/>
      <c r="X19" s="3"/>
      <c r="Y19" s="28"/>
    </row>
    <row r="20" spans="1:25" ht="12" customHeight="1">
      <c r="A20" s="25"/>
      <c r="D20" s="9" t="s">
        <v>97</v>
      </c>
      <c r="E20" s="7"/>
      <c r="F20" s="3"/>
      <c r="G20" s="2"/>
      <c r="H20" s="3"/>
      <c r="I20" s="3"/>
      <c r="J20" s="4"/>
      <c r="K20" s="3"/>
      <c r="L20" s="2"/>
      <c r="M20" s="3"/>
      <c r="N20" s="7"/>
      <c r="O20" s="3"/>
      <c r="P20" s="3"/>
      <c r="Q20" s="3"/>
      <c r="R20" s="3"/>
      <c r="S20" s="7"/>
      <c r="T20" s="3"/>
      <c r="U20" s="3"/>
      <c r="V20" s="3"/>
      <c r="W20" s="3"/>
      <c r="X20" s="7"/>
      <c r="Y20" s="28"/>
    </row>
    <row r="21" spans="1:25" ht="15.75">
      <c r="A21" s="25"/>
      <c r="D21" s="12"/>
      <c r="E21" s="3"/>
      <c r="F21" s="3"/>
      <c r="G21" s="3"/>
      <c r="H21" s="3"/>
      <c r="I21" s="9"/>
      <c r="J21" s="9"/>
      <c r="K21" s="3"/>
      <c r="L21" s="3"/>
      <c r="M21" s="3"/>
      <c r="N21" s="7"/>
      <c r="O21" s="3"/>
      <c r="P21" s="3"/>
      <c r="Q21" s="3"/>
      <c r="R21" s="3"/>
      <c r="S21" s="7"/>
      <c r="T21" s="3"/>
      <c r="U21" s="2"/>
      <c r="V21" s="2"/>
      <c r="W21" s="3"/>
      <c r="X21" s="7"/>
      <c r="Y21" s="28"/>
    </row>
    <row r="22" spans="1:25" ht="15.75">
      <c r="A22" s="25"/>
      <c r="D22" s="17" t="s">
        <v>98</v>
      </c>
      <c r="E22" s="3"/>
      <c r="F22" s="3"/>
      <c r="G22" s="6"/>
      <c r="H22" s="3"/>
      <c r="I22" s="3"/>
      <c r="J22" s="3"/>
      <c r="K22" s="3"/>
      <c r="L22" s="3"/>
      <c r="M22" s="3"/>
      <c r="N22" s="7"/>
      <c r="O22" s="3"/>
      <c r="P22" s="3"/>
      <c r="Q22" s="3"/>
      <c r="R22" s="3"/>
      <c r="S22" s="7"/>
      <c r="T22" s="3"/>
      <c r="U22" s="3"/>
      <c r="V22" s="3"/>
      <c r="W22" s="3"/>
      <c r="X22" s="7"/>
      <c r="Y22" s="28"/>
    </row>
    <row r="23" spans="1:25" ht="15.75">
      <c r="A23" s="25"/>
      <c r="D23" s="9" t="s">
        <v>24</v>
      </c>
      <c r="E23" s="7"/>
      <c r="F23" s="3"/>
      <c r="G23" s="3"/>
      <c r="H23" s="3"/>
      <c r="I23" s="3"/>
      <c r="J23" s="7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28"/>
    </row>
    <row r="24" spans="1:25" ht="15.75">
      <c r="A24" s="25"/>
      <c r="D24" s="3" t="s">
        <v>23</v>
      </c>
      <c r="E24" s="7"/>
      <c r="F24" s="3"/>
      <c r="G24" s="3"/>
      <c r="H24" s="3"/>
      <c r="I24" s="3"/>
      <c r="J24" s="7"/>
      <c r="K24" s="3"/>
      <c r="L24" s="3"/>
      <c r="M24" s="3"/>
      <c r="W24" s="3"/>
      <c r="X24" s="4"/>
      <c r="Y24" s="28"/>
    </row>
    <row r="25" spans="1:25" ht="9.75" customHeight="1">
      <c r="A25" s="25"/>
      <c r="D25" s="9"/>
      <c r="J25" s="3"/>
      <c r="K25" s="3"/>
      <c r="L25" s="3"/>
      <c r="W25" s="3"/>
      <c r="X25" s="3"/>
      <c r="Y25" s="28"/>
    </row>
    <row r="26" spans="1:25" ht="7.5" customHeight="1" thickBot="1">
      <c r="A26" s="25"/>
      <c r="B26" s="37"/>
      <c r="C26" s="38"/>
      <c r="D26" s="38"/>
      <c r="E26" s="38"/>
      <c r="F26" s="38"/>
      <c r="G26" s="38"/>
      <c r="H26" s="38"/>
      <c r="I26" s="38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9"/>
    </row>
    <row r="27" spans="11:24" ht="13.5" thickTop="1"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ht="12.75">
      <c r="J28" s="12"/>
    </row>
    <row r="29" spans="11:13" ht="12.75">
      <c r="K29" s="12"/>
      <c r="L29" s="12"/>
      <c r="M29" s="12"/>
    </row>
    <row r="32" spans="17:18" ht="12.75">
      <c r="Q32" s="41"/>
      <c r="R32" s="44"/>
    </row>
    <row r="34" ht="12.75">
      <c r="R34" s="41"/>
    </row>
  </sheetData>
  <sheetProtection password="CCE9" sheet="1" objects="1" scenarios="1" selectLockedCells="1"/>
  <mergeCells count="11">
    <mergeCell ref="B10:C10"/>
    <mergeCell ref="B11:C11"/>
    <mergeCell ref="E2:F2"/>
    <mergeCell ref="B4:C4"/>
    <mergeCell ref="B5:C5"/>
    <mergeCell ref="B6:B9"/>
    <mergeCell ref="B16:H16"/>
    <mergeCell ref="B12:C12"/>
    <mergeCell ref="B13:C13"/>
    <mergeCell ref="B14:C14"/>
    <mergeCell ref="B15:C15"/>
  </mergeCells>
  <printOptions/>
  <pageMargins left="0.75" right="0.75" top="1" bottom="1" header="0.5" footer="0.5"/>
  <pageSetup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2:AA34"/>
  <sheetViews>
    <sheetView showGridLines="0" showRowColHeaders="0" zoomScalePageLayoutView="0" workbookViewId="0" topLeftCell="A1">
      <selection activeCell="D11" sqref="D11:E14"/>
    </sheetView>
  </sheetViews>
  <sheetFormatPr defaultColWidth="9.33203125" defaultRowHeight="12.75"/>
  <cols>
    <col min="1" max="1" width="2.83203125" style="0" customWidth="1"/>
    <col min="2" max="2" width="15.5" style="0" bestFit="1" customWidth="1"/>
    <col min="3" max="3" width="13.66015625" style="0" customWidth="1"/>
    <col min="4" max="4" width="7" style="0" customWidth="1"/>
    <col min="5" max="5" width="6.83203125" style="0" customWidth="1"/>
    <col min="6" max="6" width="6.5" style="0" customWidth="1"/>
    <col min="7" max="7" width="7.16015625" style="0" customWidth="1"/>
    <col min="8" max="8" width="7.83203125" style="0" bestFit="1" customWidth="1"/>
    <col min="9" max="9" width="10.66015625" style="0" customWidth="1"/>
    <col min="10" max="10" width="1.171875" style="0" customWidth="1"/>
    <col min="13" max="13" width="6" style="0" customWidth="1"/>
    <col min="14" max="14" width="8" style="0" customWidth="1"/>
    <col min="15" max="15" width="1.171875" style="0" customWidth="1"/>
    <col min="18" max="18" width="6" style="0" customWidth="1"/>
    <col min="19" max="19" width="7.5" style="0" customWidth="1"/>
    <col min="20" max="20" width="1.171875" style="0" customWidth="1"/>
    <col min="22" max="22" width="8.16015625" style="0" customWidth="1"/>
    <col min="23" max="23" width="5.83203125" style="0" customWidth="1"/>
    <col min="24" max="24" width="10.5" style="0" customWidth="1"/>
    <col min="25" max="25" width="1.5" style="0" customWidth="1"/>
    <col min="27" max="27" width="9.16015625" style="0" customWidth="1"/>
  </cols>
  <sheetData>
    <row r="1" ht="13.5" thickBot="1"/>
    <row r="2" spans="1:27" ht="18.75" customHeight="1" thickTop="1">
      <c r="A2" s="25"/>
      <c r="B2" s="31"/>
      <c r="C2" s="31"/>
      <c r="D2" s="31"/>
      <c r="E2" s="85" t="s">
        <v>5</v>
      </c>
      <c r="F2" s="85"/>
      <c r="G2" s="31"/>
      <c r="H2" s="31"/>
      <c r="I2" s="31"/>
      <c r="J2" s="32"/>
      <c r="K2" s="31"/>
      <c r="L2" s="75"/>
      <c r="M2" s="75"/>
      <c r="N2" s="75"/>
      <c r="O2" s="76"/>
      <c r="P2" s="30"/>
      <c r="Q2" s="31"/>
      <c r="R2" s="31"/>
      <c r="S2" s="31"/>
      <c r="T2" s="32"/>
      <c r="U2" s="31"/>
      <c r="V2" s="31"/>
      <c r="W2" s="31"/>
      <c r="X2" s="31"/>
      <c r="Y2" s="33"/>
      <c r="Z2" s="34"/>
      <c r="AA2" s="12"/>
    </row>
    <row r="3" spans="1:25" ht="12.75">
      <c r="A3" s="25"/>
      <c r="B3" s="12"/>
      <c r="C3" s="12"/>
      <c r="D3" s="12"/>
      <c r="E3" s="12"/>
      <c r="F3" s="12"/>
      <c r="G3" s="12"/>
      <c r="H3" s="12"/>
      <c r="I3" s="12"/>
      <c r="J3" s="8"/>
      <c r="K3" s="42" t="s">
        <v>18</v>
      </c>
      <c r="L3" s="42"/>
      <c r="M3" s="43"/>
      <c r="N3" s="12"/>
      <c r="O3" s="8"/>
      <c r="P3" s="42" t="s">
        <v>19</v>
      </c>
      <c r="Q3" s="42"/>
      <c r="R3" s="43"/>
      <c r="S3" s="12"/>
      <c r="T3" s="8"/>
      <c r="U3" s="42" t="s">
        <v>20</v>
      </c>
      <c r="V3" s="43"/>
      <c r="W3" s="43"/>
      <c r="X3" s="12"/>
      <c r="Y3" s="27"/>
    </row>
    <row r="4" spans="1:25" ht="15.75">
      <c r="A4" s="25"/>
      <c r="B4" s="81" t="s">
        <v>2</v>
      </c>
      <c r="C4" s="82"/>
      <c r="D4" s="1" t="s">
        <v>101</v>
      </c>
      <c r="E4" s="1" t="s">
        <v>102</v>
      </c>
      <c r="F4" s="1" t="s">
        <v>0</v>
      </c>
      <c r="G4" s="1" t="s">
        <v>107</v>
      </c>
      <c r="H4" s="1" t="s">
        <v>1</v>
      </c>
      <c r="I4" s="1" t="s">
        <v>15</v>
      </c>
      <c r="J4" s="8"/>
      <c r="K4" s="12" t="s">
        <v>8</v>
      </c>
      <c r="L4" s="12"/>
      <c r="M4" s="12"/>
      <c r="N4" s="14" t="e">
        <f>I15*800</f>
        <v>#DIV/0!</v>
      </c>
      <c r="O4" s="8"/>
      <c r="P4" s="12" t="s">
        <v>8</v>
      </c>
      <c r="Q4" s="12"/>
      <c r="R4" s="12"/>
      <c r="S4" s="14" t="e">
        <f>N4</f>
        <v>#DIV/0!</v>
      </c>
      <c r="T4" s="8"/>
      <c r="U4" s="12" t="s">
        <v>8</v>
      </c>
      <c r="V4" s="12"/>
      <c r="W4" s="12"/>
      <c r="X4" s="14" t="e">
        <f>N4</f>
        <v>#DIV/0!</v>
      </c>
      <c r="Y4" s="27"/>
    </row>
    <row r="5" spans="1:25" ht="15.75">
      <c r="A5" s="25"/>
      <c r="B5" s="90" t="s">
        <v>6</v>
      </c>
      <c r="C5" s="91"/>
      <c r="D5" s="22"/>
      <c r="E5" s="22"/>
      <c r="F5" s="19">
        <f>IF(OR(ISNUMBER(D5),ISNUMBER(E5)),AVERAGE(D5:E5),"")</f>
      </c>
      <c r="G5" s="20">
        <f>IF(ISNUMBER(F5),IF(F5-H5&gt;2,H5+2,IF(H5-F5&gt;2,H5-2,F5)),"")</f>
      </c>
      <c r="H5" s="23"/>
      <c r="I5" s="36">
        <f>IF(AND(ISNUMBER(H5),ISNUMBER(G5)),ROUND(G5*0.3+H5*0.7,1),"")</f>
      </c>
      <c r="J5" s="8"/>
      <c r="K5" s="12" t="s">
        <v>9</v>
      </c>
      <c r="L5" s="12"/>
      <c r="M5" s="10">
        <f>I5</f>
      </c>
      <c r="N5" s="14" t="str">
        <f>IF(ISNUMBER(M5),ROUND(M5*9*10,0),"--")</f>
        <v>--</v>
      </c>
      <c r="O5" s="8"/>
      <c r="P5" s="12" t="s">
        <v>9</v>
      </c>
      <c r="Q5" s="12"/>
      <c r="R5" s="10">
        <f>I11</f>
      </c>
      <c r="S5" s="14" t="str">
        <f>IF(ISNUMBER(R5),ROUND(R5*13*10,0),"--")</f>
        <v>--</v>
      </c>
      <c r="T5" s="8"/>
      <c r="U5" s="12" t="s">
        <v>9</v>
      </c>
      <c r="V5" s="12"/>
      <c r="W5" s="10">
        <f>I9</f>
      </c>
      <c r="X5" s="74" t="str">
        <f>IF(ISNUMBER(W5),ROUND(W5*9*10,0),"--")</f>
        <v>--</v>
      </c>
      <c r="Y5" s="27"/>
    </row>
    <row r="6" spans="1:25" ht="15.75">
      <c r="A6" s="25"/>
      <c r="B6" s="87" t="s">
        <v>103</v>
      </c>
      <c r="C6" s="73" t="s">
        <v>12</v>
      </c>
      <c r="D6" s="64"/>
      <c r="E6" s="64"/>
      <c r="F6" s="65">
        <f aca="true" t="shared" si="0" ref="F6:F14">IF(OR(ISNUMBER(D6),ISNUMBER(E6)),AVERAGE(D6:E6),"")</f>
      </c>
      <c r="G6" s="66">
        <f aca="true" t="shared" si="1" ref="G6:G14">IF(ISNUMBER(F6),IF(F6-H6&gt;2,H6+2,IF(H6-F6&gt;2,H6-2,F6)),"")</f>
      </c>
      <c r="H6" s="67"/>
      <c r="I6" s="68">
        <f aca="true" t="shared" si="2" ref="I6:I14">IF(AND(ISNUMBER(H6),ISNUMBER(G6)),ROUND(G6*0.3+H6*0.7,1),"")</f>
      </c>
      <c r="J6" s="8"/>
      <c r="K6" s="12" t="s">
        <v>10</v>
      </c>
      <c r="L6" s="12"/>
      <c r="M6" s="11">
        <f>I8</f>
      </c>
      <c r="N6" s="72" t="str">
        <f>IF(ISNUMBER(M6),ROUND(M6*4*10,0),"--")</f>
        <v>--</v>
      </c>
      <c r="O6" s="8"/>
      <c r="P6" s="12" t="s">
        <v>10</v>
      </c>
      <c r="Q6" s="12"/>
      <c r="R6" s="11">
        <f>I12</f>
      </c>
      <c r="S6" s="14" t="str">
        <f>IF(ISNUMBER(R6),ROUND(R6*7*10,0),"--")</f>
        <v>--</v>
      </c>
      <c r="T6" s="8"/>
      <c r="U6" s="12" t="s">
        <v>10</v>
      </c>
      <c r="V6" s="12"/>
      <c r="W6" s="11">
        <f>I5</f>
      </c>
      <c r="X6" s="14" t="str">
        <f>IF(ISNUMBER(W6),ROUND(W6*4*10,0),"--")</f>
        <v>--</v>
      </c>
      <c r="Y6" s="27"/>
    </row>
    <row r="7" spans="1:25" ht="15.75">
      <c r="A7" s="25"/>
      <c r="B7" s="88"/>
      <c r="C7" s="73" t="s">
        <v>4</v>
      </c>
      <c r="D7" s="64"/>
      <c r="E7" s="64"/>
      <c r="F7" s="65">
        <f t="shared" si="0"/>
      </c>
      <c r="G7" s="66">
        <f t="shared" si="1"/>
      </c>
      <c r="H7" s="67"/>
      <c r="I7" s="68">
        <f t="shared" si="2"/>
      </c>
      <c r="J7" s="8"/>
      <c r="K7" s="12"/>
      <c r="L7" s="12"/>
      <c r="M7" s="69"/>
      <c r="N7" s="14"/>
      <c r="O7" s="8"/>
      <c r="P7" s="12"/>
      <c r="Q7" s="12"/>
      <c r="R7" s="69"/>
      <c r="S7" s="14"/>
      <c r="T7" s="8"/>
      <c r="U7" s="12"/>
      <c r="V7" s="12"/>
      <c r="W7" s="69"/>
      <c r="X7" s="14"/>
      <c r="Y7" s="27"/>
    </row>
    <row r="8" spans="1:25" ht="15.75">
      <c r="A8" s="25"/>
      <c r="B8" s="88"/>
      <c r="C8" s="73" t="s">
        <v>3</v>
      </c>
      <c r="D8" s="64"/>
      <c r="E8" s="64"/>
      <c r="F8" s="65">
        <f t="shared" si="0"/>
      </c>
      <c r="G8" s="66">
        <f t="shared" si="1"/>
      </c>
      <c r="H8" s="67"/>
      <c r="I8" s="68">
        <f t="shared" si="2"/>
      </c>
      <c r="J8" s="8"/>
      <c r="K8" s="13" t="s">
        <v>11</v>
      </c>
      <c r="L8" s="12"/>
      <c r="M8" s="69"/>
      <c r="N8" s="46" t="e">
        <f>SUM(N4:N6)</f>
        <v>#DIV/0!</v>
      </c>
      <c r="O8" s="8"/>
      <c r="P8" s="13" t="s">
        <v>11</v>
      </c>
      <c r="Q8" s="12"/>
      <c r="R8" s="69"/>
      <c r="S8" s="46" t="e">
        <f>SUM(S4:S6)</f>
        <v>#DIV/0!</v>
      </c>
      <c r="T8" s="8"/>
      <c r="U8" s="13" t="s">
        <v>11</v>
      </c>
      <c r="V8" s="12"/>
      <c r="W8" s="69"/>
      <c r="X8" s="46" t="e">
        <f>SUM(X4:X6)</f>
        <v>#DIV/0!</v>
      </c>
      <c r="Y8" s="27"/>
    </row>
    <row r="9" spans="1:25" ht="12.75">
      <c r="A9" s="25"/>
      <c r="B9" s="89"/>
      <c r="C9" s="73" t="s">
        <v>7</v>
      </c>
      <c r="D9" s="64"/>
      <c r="E9" s="64"/>
      <c r="F9" s="65">
        <f t="shared" si="0"/>
      </c>
      <c r="G9" s="66">
        <f t="shared" si="1"/>
      </c>
      <c r="H9" s="67"/>
      <c r="I9" s="68">
        <f t="shared" si="2"/>
      </c>
      <c r="J9" s="8"/>
      <c r="L9" s="12"/>
      <c r="O9" s="8"/>
      <c r="Q9" s="12"/>
      <c r="T9" s="8"/>
      <c r="V9" s="12"/>
      <c r="Y9" s="27"/>
    </row>
    <row r="10" spans="1:25" ht="12.75">
      <c r="A10" s="25"/>
      <c r="B10" s="77" t="s">
        <v>106</v>
      </c>
      <c r="C10" s="78"/>
      <c r="D10" s="22"/>
      <c r="E10" s="22"/>
      <c r="F10" s="19">
        <f t="shared" si="0"/>
      </c>
      <c r="G10" s="20">
        <f t="shared" si="1"/>
      </c>
      <c r="H10" s="23"/>
      <c r="I10" s="36">
        <f t="shared" si="2"/>
      </c>
      <c r="J10" s="8"/>
      <c r="K10" s="8"/>
      <c r="L10" s="8"/>
      <c r="M10" s="8"/>
      <c r="N10" s="16"/>
      <c r="O10" s="8"/>
      <c r="P10" s="8"/>
      <c r="Q10" s="8"/>
      <c r="R10" s="8"/>
      <c r="S10" s="16"/>
      <c r="T10" s="8"/>
      <c r="U10" s="8"/>
      <c r="V10" s="8"/>
      <c r="W10" s="8"/>
      <c r="X10" s="16"/>
      <c r="Y10" s="27"/>
    </row>
    <row r="11" spans="1:25" ht="14.25" customHeight="1">
      <c r="A11" s="25"/>
      <c r="B11" s="77" t="s">
        <v>12</v>
      </c>
      <c r="C11" s="78"/>
      <c r="D11" s="22"/>
      <c r="E11" s="22"/>
      <c r="F11" s="19">
        <f t="shared" si="0"/>
      </c>
      <c r="G11" s="20">
        <f t="shared" si="1"/>
      </c>
      <c r="H11" s="23"/>
      <c r="I11" s="36">
        <f t="shared" si="2"/>
      </c>
      <c r="J11" s="8"/>
      <c r="K11" s="42" t="s">
        <v>21</v>
      </c>
      <c r="L11" s="43"/>
      <c r="M11" s="43"/>
      <c r="N11" s="15"/>
      <c r="O11" s="8"/>
      <c r="P11" s="42" t="s">
        <v>22</v>
      </c>
      <c r="Q11" s="43"/>
      <c r="R11" s="43"/>
      <c r="S11" s="15"/>
      <c r="T11" s="71"/>
      <c r="U11" s="70"/>
      <c r="V11" s="3"/>
      <c r="W11" s="3"/>
      <c r="X11" s="70"/>
      <c r="Y11" s="28"/>
    </row>
    <row r="12" spans="1:25" ht="14.25" customHeight="1">
      <c r="A12" s="25"/>
      <c r="B12" s="77" t="s">
        <v>4</v>
      </c>
      <c r="C12" s="78"/>
      <c r="D12" s="22"/>
      <c r="E12" s="22"/>
      <c r="F12" s="19">
        <f t="shared" si="0"/>
      </c>
      <c r="G12" s="20">
        <f t="shared" si="1"/>
      </c>
      <c r="H12" s="23"/>
      <c r="I12" s="36">
        <f t="shared" si="2"/>
      </c>
      <c r="J12" s="8"/>
      <c r="K12" s="12" t="s">
        <v>8</v>
      </c>
      <c r="L12" s="12"/>
      <c r="M12" s="12"/>
      <c r="N12" s="14" t="e">
        <f>N4</f>
        <v>#DIV/0!</v>
      </c>
      <c r="O12" s="8"/>
      <c r="P12" s="12" t="s">
        <v>8</v>
      </c>
      <c r="Q12" s="12"/>
      <c r="R12" s="12"/>
      <c r="S12" s="14" t="e">
        <f>N4</f>
        <v>#DIV/0!</v>
      </c>
      <c r="T12" s="71"/>
      <c r="U12" s="3"/>
      <c r="V12" s="3"/>
      <c r="W12" s="3"/>
      <c r="X12" s="3"/>
      <c r="Y12" s="28"/>
    </row>
    <row r="13" spans="1:25" ht="15.75">
      <c r="A13" s="25"/>
      <c r="B13" s="77" t="s">
        <v>105</v>
      </c>
      <c r="C13" s="78"/>
      <c r="D13" s="22"/>
      <c r="E13" s="22"/>
      <c r="F13" s="19">
        <f t="shared" si="0"/>
      </c>
      <c r="G13" s="20">
        <f t="shared" si="1"/>
      </c>
      <c r="H13" s="23"/>
      <c r="I13" s="36">
        <f t="shared" si="2"/>
      </c>
      <c r="J13" s="8"/>
      <c r="K13" s="12" t="s">
        <v>9</v>
      </c>
      <c r="L13" s="12"/>
      <c r="M13" s="10">
        <f>I11</f>
      </c>
      <c r="N13" s="14" t="str">
        <f>IF(ISNUMBER(M13),ROUND(M13*13*10,0),"--")</f>
        <v>--</v>
      </c>
      <c r="O13" s="8"/>
      <c r="P13" s="12" t="s">
        <v>9</v>
      </c>
      <c r="Q13" s="12"/>
      <c r="R13" s="10">
        <f>I14</f>
      </c>
      <c r="S13" s="74" t="str">
        <f>IF(H14=0,"---",ROUND(R13*13*10,0))</f>
        <v>---</v>
      </c>
      <c r="T13" s="8"/>
      <c r="U13" s="12"/>
      <c r="V13" s="12"/>
      <c r="W13" s="12"/>
      <c r="X13" s="12"/>
      <c r="Y13" s="28"/>
    </row>
    <row r="14" spans="1:25" ht="15.75">
      <c r="A14" s="25"/>
      <c r="B14" s="79" t="s">
        <v>14</v>
      </c>
      <c r="C14" s="80"/>
      <c r="D14" s="22"/>
      <c r="E14" s="22"/>
      <c r="F14" s="19">
        <f t="shared" si="0"/>
      </c>
      <c r="G14" s="20">
        <f t="shared" si="1"/>
      </c>
      <c r="H14" s="24"/>
      <c r="I14" s="36">
        <f t="shared" si="2"/>
      </c>
      <c r="J14" s="8"/>
      <c r="K14" s="12" t="s">
        <v>10</v>
      </c>
      <c r="L14" s="12"/>
      <c r="M14" s="11">
        <f>I12</f>
      </c>
      <c r="N14" s="14" t="str">
        <f>IF(ISNUMBER(M14),ROUND(M14*7*10,0),"--")</f>
        <v>--</v>
      </c>
      <c r="O14" s="8"/>
      <c r="P14" s="12" t="s">
        <v>10</v>
      </c>
      <c r="Q14" s="12"/>
      <c r="R14" s="40">
        <f>I6</f>
      </c>
      <c r="S14" s="74" t="str">
        <f>IF(ISNUMBER(R14),ROUND(R14*7*10,0),"--")</f>
        <v>--</v>
      </c>
      <c r="T14" s="8"/>
      <c r="U14" s="12"/>
      <c r="V14" s="12"/>
      <c r="W14" s="12"/>
      <c r="X14" s="12"/>
      <c r="Y14" s="28"/>
    </row>
    <row r="15" spans="1:25" ht="15.75">
      <c r="A15" s="25"/>
      <c r="B15" s="83"/>
      <c r="C15" s="84"/>
      <c r="D15" s="18"/>
      <c r="E15" s="35" t="s">
        <v>25</v>
      </c>
      <c r="F15" s="35"/>
      <c r="G15" s="35"/>
      <c r="H15" s="35"/>
      <c r="I15" s="39" t="e">
        <f>IF(H14=0,ROUND(AVERAGE(I5:I13),2),ROUND(AVERAGE(I5:I14),2))</f>
        <v>#DIV/0!</v>
      </c>
      <c r="J15" s="8"/>
      <c r="K15" s="12"/>
      <c r="L15" s="12"/>
      <c r="M15" s="12"/>
      <c r="N15" s="15"/>
      <c r="O15" s="8"/>
      <c r="P15" s="12"/>
      <c r="Q15" s="12"/>
      <c r="R15" s="12"/>
      <c r="S15" s="15"/>
      <c r="T15" s="8"/>
      <c r="U15" s="12"/>
      <c r="V15" s="12"/>
      <c r="W15" s="12"/>
      <c r="X15" s="12"/>
      <c r="Y15" s="28"/>
    </row>
    <row r="16" spans="1:25" ht="15.75">
      <c r="A16" s="25"/>
      <c r="B16" s="86"/>
      <c r="C16" s="86"/>
      <c r="D16" s="86"/>
      <c r="E16" s="86"/>
      <c r="F16" s="86"/>
      <c r="G16" s="86"/>
      <c r="H16" s="86"/>
      <c r="I16" s="3"/>
      <c r="J16" s="8"/>
      <c r="K16" s="13" t="s">
        <v>11</v>
      </c>
      <c r="L16" s="12"/>
      <c r="M16" s="12"/>
      <c r="N16" s="46" t="e">
        <f>SUM(N12:N14)</f>
        <v>#DIV/0!</v>
      </c>
      <c r="O16" s="8"/>
      <c r="P16" s="13" t="s">
        <v>11</v>
      </c>
      <c r="Q16" s="12"/>
      <c r="R16" s="12"/>
      <c r="S16" s="46" t="e">
        <f>SUM(S12:S14)</f>
        <v>#DIV/0!</v>
      </c>
      <c r="T16" s="8"/>
      <c r="U16" s="12"/>
      <c r="V16" s="12"/>
      <c r="W16" s="12"/>
      <c r="X16" s="12"/>
      <c r="Y16" s="28"/>
    </row>
    <row r="17" spans="1:25" ht="17.25" customHeight="1">
      <c r="A17" s="25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3"/>
      <c r="V17" s="3"/>
      <c r="W17" s="3"/>
      <c r="X17" s="3"/>
      <c r="Y17" s="28"/>
    </row>
    <row r="18" spans="1:25" ht="14.25" customHeight="1">
      <c r="A18" s="25"/>
      <c r="J18" s="3"/>
      <c r="K18" s="2"/>
      <c r="L18" s="3"/>
      <c r="M18" s="3"/>
      <c r="N18" s="4"/>
      <c r="O18" s="5"/>
      <c r="P18" s="3"/>
      <c r="Q18" s="3"/>
      <c r="R18" s="3"/>
      <c r="S18" s="3"/>
      <c r="T18" s="3"/>
      <c r="U18" s="3"/>
      <c r="V18" s="3"/>
      <c r="W18" s="3"/>
      <c r="X18" s="3"/>
      <c r="Y18" s="28"/>
    </row>
    <row r="19" spans="1:25" ht="4.5" customHeight="1">
      <c r="A19" s="25"/>
      <c r="J19" s="3"/>
      <c r="K19" s="6"/>
      <c r="L19" s="3"/>
      <c r="M19" s="3"/>
      <c r="N19" s="3"/>
      <c r="O19" s="3"/>
      <c r="P19" s="6"/>
      <c r="Q19" s="3"/>
      <c r="R19" s="3"/>
      <c r="S19" s="3"/>
      <c r="T19" s="3"/>
      <c r="U19" s="6"/>
      <c r="V19" s="3"/>
      <c r="W19" s="3"/>
      <c r="X19" s="3"/>
      <c r="Y19" s="28"/>
    </row>
    <row r="20" spans="1:25" ht="12" customHeight="1">
      <c r="A20" s="25"/>
      <c r="D20" s="9" t="s">
        <v>97</v>
      </c>
      <c r="E20" s="7"/>
      <c r="F20" s="3"/>
      <c r="G20" s="2"/>
      <c r="H20" s="3"/>
      <c r="I20" s="3"/>
      <c r="J20" s="4"/>
      <c r="K20" s="3"/>
      <c r="L20" s="2"/>
      <c r="M20" s="3"/>
      <c r="N20" s="7"/>
      <c r="O20" s="3"/>
      <c r="P20" s="3"/>
      <c r="Q20" s="3"/>
      <c r="R20" s="3"/>
      <c r="S20" s="7"/>
      <c r="T20" s="3"/>
      <c r="U20" s="3"/>
      <c r="V20" s="3"/>
      <c r="W20" s="3"/>
      <c r="X20" s="7"/>
      <c r="Y20" s="28"/>
    </row>
    <row r="21" spans="1:25" ht="15.75">
      <c r="A21" s="25"/>
      <c r="D21" s="12"/>
      <c r="E21" s="3"/>
      <c r="F21" s="3"/>
      <c r="G21" s="3"/>
      <c r="H21" s="3"/>
      <c r="I21" s="9"/>
      <c r="J21" s="9"/>
      <c r="K21" s="3"/>
      <c r="L21" s="3"/>
      <c r="M21" s="3"/>
      <c r="N21" s="7"/>
      <c r="O21" s="3"/>
      <c r="P21" s="3"/>
      <c r="Q21" s="3"/>
      <c r="R21" s="3"/>
      <c r="S21" s="7"/>
      <c r="T21" s="3"/>
      <c r="U21" s="2"/>
      <c r="V21" s="2"/>
      <c r="W21" s="3"/>
      <c r="X21" s="7"/>
      <c r="Y21" s="28"/>
    </row>
    <row r="22" spans="1:25" ht="15.75">
      <c r="A22" s="25"/>
      <c r="D22" s="17" t="s">
        <v>98</v>
      </c>
      <c r="E22" s="3"/>
      <c r="F22" s="3"/>
      <c r="G22" s="6"/>
      <c r="H22" s="3"/>
      <c r="I22" s="3"/>
      <c r="J22" s="3"/>
      <c r="K22" s="3"/>
      <c r="L22" s="3"/>
      <c r="M22" s="3"/>
      <c r="N22" s="7"/>
      <c r="O22" s="3"/>
      <c r="P22" s="3"/>
      <c r="Q22" s="3"/>
      <c r="R22" s="3"/>
      <c r="S22" s="7"/>
      <c r="T22" s="3"/>
      <c r="U22" s="3"/>
      <c r="V22" s="3"/>
      <c r="W22" s="3"/>
      <c r="X22" s="7"/>
      <c r="Y22" s="28"/>
    </row>
    <row r="23" spans="1:25" ht="15.75">
      <c r="A23" s="25"/>
      <c r="D23" s="9" t="s">
        <v>24</v>
      </c>
      <c r="E23" s="7"/>
      <c r="F23" s="3"/>
      <c r="G23" s="3"/>
      <c r="H23" s="3"/>
      <c r="I23" s="3"/>
      <c r="J23" s="7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28"/>
    </row>
    <row r="24" spans="1:25" ht="15.75">
      <c r="A24" s="25"/>
      <c r="D24" s="3" t="s">
        <v>23</v>
      </c>
      <c r="E24" s="7"/>
      <c r="F24" s="3"/>
      <c r="G24" s="3"/>
      <c r="H24" s="3"/>
      <c r="I24" s="3"/>
      <c r="J24" s="7"/>
      <c r="K24" s="3"/>
      <c r="L24" s="3"/>
      <c r="M24" s="3"/>
      <c r="W24" s="3"/>
      <c r="X24" s="4"/>
      <c r="Y24" s="28"/>
    </row>
    <row r="25" spans="1:25" ht="9.75" customHeight="1">
      <c r="A25" s="25"/>
      <c r="D25" s="9"/>
      <c r="J25" s="3"/>
      <c r="K25" s="3"/>
      <c r="L25" s="3"/>
      <c r="W25" s="3"/>
      <c r="X25" s="3"/>
      <c r="Y25" s="28"/>
    </row>
    <row r="26" spans="1:25" ht="7.5" customHeight="1" thickBot="1">
      <c r="A26" s="25"/>
      <c r="B26" s="37"/>
      <c r="C26" s="38"/>
      <c r="D26" s="38"/>
      <c r="E26" s="38"/>
      <c r="F26" s="38"/>
      <c r="G26" s="38"/>
      <c r="H26" s="38"/>
      <c r="I26" s="38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9"/>
    </row>
    <row r="27" spans="11:24" ht="13.5" thickTop="1"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ht="12.75">
      <c r="J28" s="12"/>
    </row>
    <row r="29" spans="11:13" ht="12.75">
      <c r="K29" s="12"/>
      <c r="L29" s="12"/>
      <c r="M29" s="12"/>
    </row>
    <row r="32" spans="17:18" ht="12.75">
      <c r="Q32" s="41"/>
      <c r="R32" s="44"/>
    </row>
    <row r="34" ht="12.75">
      <c r="R34" s="41"/>
    </row>
  </sheetData>
  <sheetProtection password="CCE9" sheet="1" objects="1" scenarios="1" selectLockedCells="1"/>
  <mergeCells count="11">
    <mergeCell ref="E2:F2"/>
    <mergeCell ref="B4:C4"/>
    <mergeCell ref="B5:C5"/>
    <mergeCell ref="B6:B9"/>
    <mergeCell ref="B16:H16"/>
    <mergeCell ref="B10:C10"/>
    <mergeCell ref="B12:C12"/>
    <mergeCell ref="B14:C14"/>
    <mergeCell ref="B15:C15"/>
    <mergeCell ref="B13:C13"/>
    <mergeCell ref="B11:C11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A1:I40"/>
  <sheetViews>
    <sheetView showGridLines="0" showRowColHeaders="0" zoomScalePageLayoutView="0" workbookViewId="0" topLeftCell="A4">
      <selection activeCell="E89" sqref="E89"/>
    </sheetView>
  </sheetViews>
  <sheetFormatPr defaultColWidth="9.33203125" defaultRowHeight="12.75"/>
  <cols>
    <col min="1" max="1" width="4.83203125" style="47" customWidth="1"/>
    <col min="2" max="2" width="20.33203125" style="47" customWidth="1"/>
    <col min="3" max="3" width="32.5" style="47" customWidth="1"/>
    <col min="4" max="4" width="31.66015625" style="47" customWidth="1"/>
    <col min="5" max="5" width="32.66015625" style="47" customWidth="1"/>
    <col min="6" max="6" width="32" style="47" customWidth="1"/>
    <col min="7" max="7" width="1.0078125" style="47" customWidth="1"/>
    <col min="8" max="16384" width="9.33203125" style="47" customWidth="1"/>
  </cols>
  <sheetData>
    <row r="1" spans="1:6" ht="13.5" customHeight="1">
      <c r="A1" s="96" t="s">
        <v>26</v>
      </c>
      <c r="B1" s="96"/>
      <c r="C1" s="96"/>
      <c r="D1" s="96"/>
      <c r="E1" s="96"/>
      <c r="F1" s="96"/>
    </row>
    <row r="2" spans="1:6" ht="12.75">
      <c r="A2" s="97" t="s">
        <v>27</v>
      </c>
      <c r="B2" s="97"/>
      <c r="C2" s="97"/>
      <c r="D2" s="97"/>
      <c r="E2" s="97"/>
      <c r="F2" s="97"/>
    </row>
    <row r="3" spans="1:6" ht="13.5" thickBot="1">
      <c r="A3" s="97" t="s">
        <v>28</v>
      </c>
      <c r="B3" s="97"/>
      <c r="C3" s="97"/>
      <c r="D3" s="97"/>
      <c r="E3" s="97"/>
      <c r="F3" s="97"/>
    </row>
    <row r="4" spans="1:6" ht="11.25" customHeight="1" thickBot="1" thickTop="1">
      <c r="A4" s="98" t="s">
        <v>29</v>
      </c>
      <c r="B4" s="99"/>
      <c r="C4" s="104" t="s">
        <v>30</v>
      </c>
      <c r="D4" s="105"/>
      <c r="E4" s="105"/>
      <c r="F4" s="106"/>
    </row>
    <row r="5" spans="1:6" ht="14.25" thickBot="1" thickTop="1">
      <c r="A5" s="100"/>
      <c r="B5" s="101"/>
      <c r="C5" s="107" t="s">
        <v>31</v>
      </c>
      <c r="D5" s="107" t="s">
        <v>32</v>
      </c>
      <c r="E5" s="104" t="s">
        <v>33</v>
      </c>
      <c r="F5" s="106"/>
    </row>
    <row r="6" spans="1:6" ht="12.75" customHeight="1" thickBot="1" thickTop="1">
      <c r="A6" s="102"/>
      <c r="B6" s="103"/>
      <c r="C6" s="108"/>
      <c r="D6" s="108"/>
      <c r="E6" s="60" t="s">
        <v>34</v>
      </c>
      <c r="F6" s="59" t="s">
        <v>35</v>
      </c>
    </row>
    <row r="7" spans="1:6" ht="12" customHeight="1" thickTop="1">
      <c r="A7" s="92" t="s">
        <v>36</v>
      </c>
      <c r="B7" s="92" t="s">
        <v>37</v>
      </c>
      <c r="C7" s="54" t="s">
        <v>38</v>
      </c>
      <c r="D7" s="45" t="s">
        <v>39</v>
      </c>
      <c r="E7" s="45" t="s">
        <v>39</v>
      </c>
      <c r="F7" s="45" t="s">
        <v>39</v>
      </c>
    </row>
    <row r="8" spans="1:6" ht="12" customHeight="1">
      <c r="A8" s="93"/>
      <c r="B8" s="95"/>
      <c r="C8" s="55" t="s">
        <v>40</v>
      </c>
      <c r="D8" s="48" t="s">
        <v>41</v>
      </c>
      <c r="E8" s="49" t="s">
        <v>41</v>
      </c>
      <c r="F8" s="49" t="s">
        <v>41</v>
      </c>
    </row>
    <row r="9" spans="1:6" ht="12" customHeight="1">
      <c r="A9" s="93"/>
      <c r="B9" s="93"/>
      <c r="C9" s="49" t="s">
        <v>42</v>
      </c>
      <c r="D9" s="49" t="s">
        <v>43</v>
      </c>
      <c r="E9" s="49" t="s">
        <v>44</v>
      </c>
      <c r="F9" s="49" t="s">
        <v>45</v>
      </c>
    </row>
    <row r="10" spans="1:6" ht="12" customHeight="1">
      <c r="A10" s="93"/>
      <c r="B10" s="93"/>
      <c r="C10" s="49" t="s">
        <v>46</v>
      </c>
      <c r="D10" s="49" t="s">
        <v>47</v>
      </c>
      <c r="E10" s="49" t="s">
        <v>48</v>
      </c>
      <c r="F10" s="49" t="s">
        <v>49</v>
      </c>
    </row>
    <row r="11" spans="1:9" ht="12" customHeight="1">
      <c r="A11" s="93"/>
      <c r="B11" s="93"/>
      <c r="C11" s="49" t="s">
        <v>50</v>
      </c>
      <c r="D11" s="52" t="s">
        <v>51</v>
      </c>
      <c r="E11" s="52" t="s">
        <v>52</v>
      </c>
      <c r="F11" s="52" t="s">
        <v>53</v>
      </c>
      <c r="I11" s="51"/>
    </row>
    <row r="12" spans="1:6" ht="12" customHeight="1" thickBot="1">
      <c r="A12" s="94"/>
      <c r="B12" s="94"/>
      <c r="C12" s="50" t="s">
        <v>54</v>
      </c>
      <c r="D12" s="53" t="s">
        <v>55</v>
      </c>
      <c r="E12" s="53" t="s">
        <v>56</v>
      </c>
      <c r="F12" s="53" t="s">
        <v>57</v>
      </c>
    </row>
    <row r="13" spans="1:6" ht="12" customHeight="1" thickTop="1">
      <c r="A13" s="92" t="s">
        <v>58</v>
      </c>
      <c r="B13" s="92" t="s">
        <v>59</v>
      </c>
      <c r="C13" s="45" t="s">
        <v>60</v>
      </c>
      <c r="D13" s="56" t="s">
        <v>61</v>
      </c>
      <c r="E13" s="56" t="s">
        <v>62</v>
      </c>
      <c r="F13" s="56" t="s">
        <v>63</v>
      </c>
    </row>
    <row r="14" spans="1:6" ht="12" customHeight="1">
      <c r="A14" s="93"/>
      <c r="B14" s="93"/>
      <c r="C14" s="49" t="s">
        <v>64</v>
      </c>
      <c r="D14" s="57" t="s">
        <v>65</v>
      </c>
      <c r="E14" s="57" t="s">
        <v>66</v>
      </c>
      <c r="F14" s="57" t="s">
        <v>67</v>
      </c>
    </row>
    <row r="15" spans="1:6" ht="12" customHeight="1">
      <c r="A15" s="93"/>
      <c r="B15" s="93"/>
      <c r="C15" s="49" t="s">
        <v>42</v>
      </c>
      <c r="D15" s="49" t="s">
        <v>43</v>
      </c>
      <c r="E15" s="49" t="s">
        <v>44</v>
      </c>
      <c r="F15" s="49" t="s">
        <v>45</v>
      </c>
    </row>
    <row r="16" spans="1:6" ht="12" customHeight="1">
      <c r="A16" s="93"/>
      <c r="B16" s="93"/>
      <c r="C16" s="49" t="s">
        <v>46</v>
      </c>
      <c r="D16" s="49" t="s">
        <v>47</v>
      </c>
      <c r="E16" s="49" t="s">
        <v>48</v>
      </c>
      <c r="F16" s="49" t="s">
        <v>49</v>
      </c>
    </row>
    <row r="17" spans="1:8" ht="12" customHeight="1">
      <c r="A17" s="93"/>
      <c r="B17" s="93"/>
      <c r="C17" s="52" t="s">
        <v>68</v>
      </c>
      <c r="D17" s="49" t="s">
        <v>69</v>
      </c>
      <c r="E17" s="49" t="s">
        <v>69</v>
      </c>
      <c r="F17" s="49" t="s">
        <v>69</v>
      </c>
      <c r="H17" s="51"/>
    </row>
    <row r="18" spans="1:6" ht="12" customHeight="1" thickBot="1">
      <c r="A18" s="94"/>
      <c r="B18" s="94"/>
      <c r="C18" s="53" t="s">
        <v>70</v>
      </c>
      <c r="D18" s="50" t="s">
        <v>54</v>
      </c>
      <c r="E18" s="50" t="s">
        <v>71</v>
      </c>
      <c r="F18" s="50" t="s">
        <v>71</v>
      </c>
    </row>
    <row r="19" spans="1:8" ht="12" customHeight="1" thickTop="1">
      <c r="A19" s="92" t="s">
        <v>72</v>
      </c>
      <c r="B19" s="92" t="s">
        <v>73</v>
      </c>
      <c r="C19" s="45" t="s">
        <v>60</v>
      </c>
      <c r="D19" s="45" t="s">
        <v>74</v>
      </c>
      <c r="E19" s="45" t="s">
        <v>39</v>
      </c>
      <c r="F19" s="45" t="s">
        <v>39</v>
      </c>
      <c r="H19" s="51"/>
    </row>
    <row r="20" spans="1:6" ht="12" customHeight="1">
      <c r="A20" s="93"/>
      <c r="B20" s="93"/>
      <c r="C20" s="49" t="s">
        <v>64</v>
      </c>
      <c r="D20" s="49" t="s">
        <v>75</v>
      </c>
      <c r="E20" s="49" t="s">
        <v>41</v>
      </c>
      <c r="F20" s="49" t="s">
        <v>41</v>
      </c>
    </row>
    <row r="21" spans="1:6" ht="12" customHeight="1">
      <c r="A21" s="93"/>
      <c r="B21" s="93"/>
      <c r="C21" s="49" t="s">
        <v>42</v>
      </c>
      <c r="D21" s="58" t="s">
        <v>76</v>
      </c>
      <c r="E21" s="49" t="s">
        <v>44</v>
      </c>
      <c r="F21" s="49" t="s">
        <v>45</v>
      </c>
    </row>
    <row r="22" spans="1:6" ht="12" customHeight="1">
      <c r="A22" s="93"/>
      <c r="B22" s="93"/>
      <c r="C22" s="49" t="s">
        <v>46</v>
      </c>
      <c r="D22" s="57" t="s">
        <v>77</v>
      </c>
      <c r="E22" s="49" t="s">
        <v>48</v>
      </c>
      <c r="F22" s="49" t="s">
        <v>49</v>
      </c>
    </row>
    <row r="23" spans="1:6" ht="12" customHeight="1">
      <c r="A23" s="93"/>
      <c r="B23" s="93"/>
      <c r="C23" s="52" t="s">
        <v>78</v>
      </c>
      <c r="D23" s="49" t="s">
        <v>69</v>
      </c>
      <c r="E23" s="52" t="s">
        <v>79</v>
      </c>
      <c r="F23" s="52" t="s">
        <v>80</v>
      </c>
    </row>
    <row r="24" spans="1:6" ht="12" customHeight="1" thickBot="1">
      <c r="A24" s="94"/>
      <c r="B24" s="94"/>
      <c r="C24" s="53" t="s">
        <v>70</v>
      </c>
      <c r="D24" s="50" t="s">
        <v>54</v>
      </c>
      <c r="E24" s="53" t="s">
        <v>81</v>
      </c>
      <c r="F24" s="53" t="s">
        <v>82</v>
      </c>
    </row>
    <row r="25" spans="1:6" ht="12" customHeight="1" thickTop="1">
      <c r="A25" s="92" t="s">
        <v>83</v>
      </c>
      <c r="B25" s="92" t="s">
        <v>84</v>
      </c>
      <c r="C25" s="45" t="s">
        <v>60</v>
      </c>
      <c r="D25" s="56" t="s">
        <v>61</v>
      </c>
      <c r="E25" s="56" t="s">
        <v>62</v>
      </c>
      <c r="F25" s="56" t="s">
        <v>63</v>
      </c>
    </row>
    <row r="26" spans="1:6" ht="12" customHeight="1">
      <c r="A26" s="93"/>
      <c r="B26" s="93"/>
      <c r="C26" s="49" t="s">
        <v>64</v>
      </c>
      <c r="D26" s="57" t="s">
        <v>65</v>
      </c>
      <c r="E26" s="57" t="s">
        <v>66</v>
      </c>
      <c r="F26" s="57" t="s">
        <v>67</v>
      </c>
    </row>
    <row r="27" spans="1:6" ht="12" customHeight="1">
      <c r="A27" s="93"/>
      <c r="B27" s="93"/>
      <c r="C27" s="49" t="s">
        <v>42</v>
      </c>
      <c r="D27" s="49" t="s">
        <v>43</v>
      </c>
      <c r="E27" s="49" t="s">
        <v>44</v>
      </c>
      <c r="F27" s="49" t="s">
        <v>45</v>
      </c>
    </row>
    <row r="28" spans="1:6" ht="12" customHeight="1">
      <c r="A28" s="93"/>
      <c r="B28" s="93"/>
      <c r="C28" s="49" t="s">
        <v>46</v>
      </c>
      <c r="D28" s="49" t="s">
        <v>47</v>
      </c>
      <c r="E28" s="49" t="s">
        <v>48</v>
      </c>
      <c r="F28" s="49" t="s">
        <v>49</v>
      </c>
    </row>
    <row r="29" spans="1:8" ht="12" customHeight="1">
      <c r="A29" s="93"/>
      <c r="B29" s="93"/>
      <c r="C29" s="52" t="s">
        <v>68</v>
      </c>
      <c r="D29" s="49" t="s">
        <v>69</v>
      </c>
      <c r="E29" s="49" t="s">
        <v>69</v>
      </c>
      <c r="F29" s="49" t="s">
        <v>69</v>
      </c>
      <c r="H29" s="51"/>
    </row>
    <row r="30" spans="1:6" ht="12" customHeight="1" thickBot="1">
      <c r="A30" s="94"/>
      <c r="B30" s="94"/>
      <c r="C30" s="53" t="s">
        <v>70</v>
      </c>
      <c r="D30" s="50" t="s">
        <v>54</v>
      </c>
      <c r="E30" s="50" t="s">
        <v>71</v>
      </c>
      <c r="F30" s="50" t="s">
        <v>71</v>
      </c>
    </row>
    <row r="31" spans="1:6" ht="12" customHeight="1" thickTop="1">
      <c r="A31" s="92" t="s">
        <v>85</v>
      </c>
      <c r="B31" s="92" t="s">
        <v>86</v>
      </c>
      <c r="C31" s="45" t="s">
        <v>60</v>
      </c>
      <c r="D31" s="45" t="s">
        <v>95</v>
      </c>
      <c r="E31" s="45" t="s">
        <v>39</v>
      </c>
      <c r="F31" s="45" t="s">
        <v>39</v>
      </c>
    </row>
    <row r="32" spans="1:6" ht="12" customHeight="1">
      <c r="A32" s="93"/>
      <c r="B32" s="93"/>
      <c r="C32" s="49" t="s">
        <v>64</v>
      </c>
      <c r="D32" s="49" t="s">
        <v>96</v>
      </c>
      <c r="E32" s="49" t="s">
        <v>41</v>
      </c>
      <c r="F32" s="49" t="s">
        <v>41</v>
      </c>
    </row>
    <row r="33" spans="1:6" ht="12" customHeight="1">
      <c r="A33" s="93"/>
      <c r="B33" s="93"/>
      <c r="C33" s="49" t="s">
        <v>42</v>
      </c>
      <c r="D33" s="49" t="s">
        <v>43</v>
      </c>
      <c r="E33" s="49" t="s">
        <v>44</v>
      </c>
      <c r="F33" s="49" t="s">
        <v>45</v>
      </c>
    </row>
    <row r="34" spans="1:6" ht="12" customHeight="1">
      <c r="A34" s="93"/>
      <c r="B34" s="93"/>
      <c r="C34" s="49" t="s">
        <v>46</v>
      </c>
      <c r="D34" s="49" t="s">
        <v>47</v>
      </c>
      <c r="E34" s="49" t="s">
        <v>48</v>
      </c>
      <c r="F34" s="49" t="s">
        <v>49</v>
      </c>
    </row>
    <row r="35" spans="1:6" ht="12" customHeight="1">
      <c r="A35" s="93"/>
      <c r="B35" s="93"/>
      <c r="C35" s="49" t="s">
        <v>87</v>
      </c>
      <c r="D35" s="49" t="s">
        <v>69</v>
      </c>
      <c r="E35" s="49" t="s">
        <v>69</v>
      </c>
      <c r="F35" s="49" t="s">
        <v>69</v>
      </c>
    </row>
    <row r="36" spans="1:6" ht="12" customHeight="1">
      <c r="A36" s="93"/>
      <c r="B36" s="93"/>
      <c r="C36" s="57" t="s">
        <v>88</v>
      </c>
      <c r="D36" s="57" t="s">
        <v>88</v>
      </c>
      <c r="E36" s="57" t="s">
        <v>89</v>
      </c>
      <c r="F36" s="57" t="s">
        <v>90</v>
      </c>
    </row>
    <row r="37" spans="1:6" ht="12" customHeight="1" thickBot="1">
      <c r="A37" s="94"/>
      <c r="B37" s="109"/>
      <c r="C37" s="61" t="s">
        <v>91</v>
      </c>
      <c r="D37" s="62" t="s">
        <v>91</v>
      </c>
      <c r="E37" s="62" t="s">
        <v>92</v>
      </c>
      <c r="F37" s="63" t="s">
        <v>93</v>
      </c>
    </row>
    <row r="38" ht="13.5" thickTop="1">
      <c r="A38" s="47" t="s">
        <v>100</v>
      </c>
    </row>
    <row r="39" ht="12.75">
      <c r="B39" s="47" t="s">
        <v>99</v>
      </c>
    </row>
    <row r="40" ht="12.75">
      <c r="B40" s="47" t="s">
        <v>94</v>
      </c>
    </row>
  </sheetData>
  <sheetProtection password="CCE9" sheet="1" objects="1" scenarios="1" selectLockedCells="1"/>
  <mergeCells count="18">
    <mergeCell ref="D5:D6"/>
    <mergeCell ref="E5:F5"/>
    <mergeCell ref="A31:A37"/>
    <mergeCell ref="B31:B37"/>
    <mergeCell ref="A19:A24"/>
    <mergeCell ref="B19:B24"/>
    <mergeCell ref="A25:A30"/>
    <mergeCell ref="B25:B30"/>
    <mergeCell ref="A7:A12"/>
    <mergeCell ref="B7:B12"/>
    <mergeCell ref="A13:A18"/>
    <mergeCell ref="B13:B18"/>
    <mergeCell ref="A1:F1"/>
    <mergeCell ref="A2:F2"/>
    <mergeCell ref="A3:F3"/>
    <mergeCell ref="A4:B6"/>
    <mergeCell ref="C4:F4"/>
    <mergeCell ref="C5:C6"/>
  </mergeCells>
  <printOptions/>
  <pageMargins left="0.75" right="0.75" top="1" bottom="1" header="0.5" footer="0.5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Καθηγητης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Λάμπρος Καρακώστας</dc:creator>
  <cp:keywords/>
  <dc:description/>
  <cp:lastModifiedBy>Letta</cp:lastModifiedBy>
  <cp:lastPrinted>2006-06-22T14:55:17Z</cp:lastPrinted>
  <dcterms:created xsi:type="dcterms:W3CDTF">2002-05-12T20:16:41Z</dcterms:created>
  <dcterms:modified xsi:type="dcterms:W3CDTF">2011-02-15T22:43:54Z</dcterms:modified>
  <cp:category/>
  <cp:version/>
  <cp:contentType/>
  <cp:contentStatus/>
</cp:coreProperties>
</file>